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ka009\Documents\Python Scripts\PVEL scorecards\"/>
    </mc:Choice>
  </mc:AlternateContent>
  <xr:revisionPtr revIDLastSave="0" documentId="13_ncr:1_{CA838B5C-97E2-42B9-8F33-08C28CD5C799}" xr6:coauthVersionLast="47" xr6:coauthVersionMax="47" xr10:uidLastSave="{00000000-0000-0000-0000-000000000000}"/>
  <bookViews>
    <workbookView xWindow="-110" yWindow="-110" windowWidth="38620" windowHeight="21220" tabRatio="556" activeTab="10" xr2:uid="{8688AC22-3EE4-422F-A216-253EDBC5032D}"/>
  </bookViews>
  <sheets>
    <sheet name="2024" sheetId="13" r:id="rId1"/>
    <sheet name="2023" sheetId="4" r:id="rId2"/>
    <sheet name="2022" sheetId="1" r:id="rId3"/>
    <sheet name="2021" sheetId="3" r:id="rId4"/>
    <sheet name="2020" sheetId="5" r:id="rId5"/>
    <sheet name="2019" sheetId="6" r:id="rId6"/>
    <sheet name="2018" sheetId="7" r:id="rId7"/>
    <sheet name="2017" sheetId="9" r:id="rId8"/>
    <sheet name="2016" sheetId="11" r:id="rId9"/>
    <sheet name="2014" sheetId="12" r:id="rId10"/>
    <sheet name="All years" sheetId="8" r:id="rId11"/>
  </sheets>
  <definedNames>
    <definedName name="_xlnm._FilterDatabase" localSheetId="2" hidden="1">'2022'!$A$1:$P$1</definedName>
    <definedName name="_xlnm._FilterDatabase" localSheetId="1" hidden="1">'2023'!$T$1:$Z$248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3" i="13" l="1"/>
  <c r="V816" i="8"/>
  <c r="V923" i="8"/>
  <c r="V30" i="8"/>
  <c r="V31" i="8"/>
  <c r="V32" i="8"/>
  <c r="V45" i="8"/>
  <c r="V93" i="8"/>
  <c r="V94" i="8"/>
  <c r="V214" i="8"/>
  <c r="V272" i="8"/>
  <c r="V273" i="8"/>
  <c r="V274" i="8"/>
  <c r="V436" i="8"/>
  <c r="V437" i="8"/>
  <c r="V441" i="8"/>
  <c r="V442" i="8"/>
  <c r="V569" i="8"/>
  <c r="V590" i="8"/>
  <c r="V659" i="8"/>
  <c r="V665" i="8"/>
  <c r="V666" i="8"/>
  <c r="V691" i="8"/>
  <c r="V692" i="8"/>
  <c r="V693" i="8"/>
  <c r="V694" i="8"/>
  <c r="V794" i="8"/>
  <c r="V796" i="8"/>
  <c r="V918" i="8"/>
  <c r="V1011" i="8"/>
  <c r="V1012" i="8"/>
  <c r="V1038" i="8"/>
  <c r="V47" i="8"/>
  <c r="V97" i="8"/>
  <c r="V138" i="8"/>
  <c r="V139" i="8"/>
  <c r="V140" i="8"/>
  <c r="V141" i="8"/>
  <c r="V165" i="8"/>
  <c r="V171" i="8"/>
  <c r="V172" i="8"/>
  <c r="V173" i="8"/>
  <c r="V174" i="8"/>
  <c r="V175" i="8"/>
  <c r="V176" i="8"/>
  <c r="V177" i="8"/>
  <c r="V178" i="8"/>
  <c r="V179" i="8"/>
  <c r="V180" i="8"/>
  <c r="V216" i="8"/>
  <c r="V217" i="8"/>
  <c r="V404" i="8"/>
  <c r="V626" i="8"/>
  <c r="V627" i="8"/>
  <c r="V628" i="8"/>
  <c r="V629" i="8"/>
  <c r="V630" i="8"/>
  <c r="V660" i="8"/>
  <c r="V772" i="8"/>
  <c r="V773" i="8"/>
  <c r="V797" i="8"/>
  <c r="V798" i="8"/>
  <c r="V809" i="8"/>
  <c r="V817" i="8"/>
  <c r="V818" i="8"/>
  <c r="V819" i="8"/>
  <c r="V834" i="8"/>
  <c r="V847" i="8"/>
  <c r="V848" i="8"/>
  <c r="V849" i="8"/>
  <c r="V871" i="8"/>
  <c r="V872" i="8"/>
  <c r="V906" i="8"/>
  <c r="V924" i="8"/>
  <c r="V975" i="8"/>
  <c r="V976" i="8"/>
  <c r="V977" i="8"/>
  <c r="V1040" i="8"/>
  <c r="V1041" i="8"/>
  <c r="V1042" i="8"/>
  <c r="V1069" i="8"/>
  <c r="V215" i="8"/>
  <c r="V496" i="8"/>
  <c r="V885" i="8"/>
  <c r="V1039" i="8"/>
  <c r="V1068" i="8"/>
  <c r="V46" i="8"/>
  <c r="V95" i="8"/>
  <c r="V96" i="8"/>
  <c r="V228" i="8"/>
  <c r="V591" i="8"/>
  <c r="V832" i="8"/>
  <c r="V229" i="8"/>
  <c r="V33" i="8"/>
  <c r="V143" i="8"/>
  <c r="V166" i="8"/>
  <c r="V186" i="8"/>
  <c r="V187" i="8"/>
  <c r="V188" i="8"/>
  <c r="V189" i="8"/>
  <c r="V232" i="8"/>
  <c r="V299" i="8"/>
  <c r="V329" i="8"/>
  <c r="V330" i="8"/>
  <c r="V331" i="8"/>
  <c r="V332" i="8"/>
  <c r="V350" i="8"/>
  <c r="V351" i="8"/>
  <c r="V405" i="8"/>
  <c r="V406" i="8"/>
  <c r="V407" i="8"/>
  <c r="V408" i="8"/>
  <c r="V409" i="8"/>
  <c r="V433" i="8"/>
  <c r="V473" i="8"/>
  <c r="V474" i="8"/>
  <c r="V475" i="8"/>
  <c r="V476" i="8"/>
  <c r="V486" i="8"/>
  <c r="V487" i="8"/>
  <c r="V488" i="8"/>
  <c r="V489" i="8"/>
  <c r="V508" i="8"/>
  <c r="V509" i="8"/>
  <c r="V571" i="8"/>
  <c r="V581" i="8"/>
  <c r="V582" i="8"/>
  <c r="V583" i="8"/>
  <c r="V584" i="8"/>
  <c r="V631" i="8"/>
  <c r="V667" i="8"/>
  <c r="V850" i="8"/>
  <c r="V899" i="8"/>
  <c r="V900" i="8"/>
  <c r="V901" i="8"/>
  <c r="V907" i="8"/>
  <c r="V908" i="8"/>
  <c r="V909" i="8"/>
  <c r="V919" i="8"/>
  <c r="V920" i="8"/>
  <c r="V932" i="8"/>
  <c r="V1018" i="8"/>
  <c r="V1071" i="8"/>
  <c r="V1082" i="8"/>
  <c r="V2" i="8"/>
  <c r="V39" i="8"/>
  <c r="V40" i="8"/>
  <c r="V142" i="8"/>
  <c r="V181" i="8"/>
  <c r="V182" i="8"/>
  <c r="V183" i="8"/>
  <c r="V218" i="8"/>
  <c r="V219" i="8"/>
  <c r="V284" i="8"/>
  <c r="V285" i="8"/>
  <c r="V286" i="8"/>
  <c r="V287" i="8"/>
  <c r="V432" i="8"/>
  <c r="V443" i="8"/>
  <c r="V497" i="8"/>
  <c r="V498" i="8"/>
  <c r="V499" i="8"/>
  <c r="V500" i="8"/>
  <c r="V501" i="8"/>
  <c r="V502" i="8"/>
  <c r="V503" i="8"/>
  <c r="V570" i="8"/>
  <c r="V676" i="8"/>
  <c r="V799" i="8"/>
  <c r="V886" i="8"/>
  <c r="V978" i="8"/>
  <c r="V1013" i="8"/>
  <c r="V1014" i="8"/>
  <c r="V1015" i="8"/>
  <c r="V1016" i="8"/>
  <c r="V1017" i="8"/>
  <c r="V1043" i="8"/>
  <c r="V1070" i="8"/>
  <c r="V1081" i="8"/>
  <c r="V48" i="8"/>
  <c r="V98" i="8"/>
  <c r="V184" i="8"/>
  <c r="V185" i="8"/>
  <c r="V230" i="8"/>
  <c r="V504" i="8"/>
  <c r="V505" i="8"/>
  <c r="V506" i="8"/>
  <c r="V592" i="8"/>
  <c r="V677" i="8"/>
  <c r="V678" i="8"/>
  <c r="V716" i="8"/>
  <c r="V779" i="8"/>
  <c r="V800" i="8"/>
  <c r="V833" i="8"/>
  <c r="V887" i="8"/>
  <c r="V888" i="8"/>
  <c r="V925" i="8"/>
  <c r="V926" i="8"/>
  <c r="V927" i="8"/>
  <c r="V99" i="8"/>
  <c r="V231" i="8"/>
  <c r="V593" i="8"/>
  <c r="V643" i="8"/>
  <c r="V644" i="8"/>
  <c r="V645" i="8"/>
  <c r="V646" i="8"/>
  <c r="V717" i="8"/>
  <c r="V49" i="8"/>
  <c r="V50" i="8"/>
  <c r="V60" i="8"/>
  <c r="V61" i="8"/>
  <c r="V62" i="8"/>
  <c r="V63" i="8"/>
  <c r="V102" i="8"/>
  <c r="V103" i="8"/>
  <c r="V104" i="8"/>
  <c r="V105" i="8"/>
  <c r="V106" i="8"/>
  <c r="V145" i="8"/>
  <c r="V146" i="8"/>
  <c r="V147" i="8"/>
  <c r="V199" i="8"/>
  <c r="V235" i="8"/>
  <c r="V236" i="8"/>
  <c r="V237" i="8"/>
  <c r="V238" i="8"/>
  <c r="V239" i="8"/>
  <c r="V240" i="8"/>
  <c r="V241" i="8"/>
  <c r="V327" i="8"/>
  <c r="V328" i="8"/>
  <c r="V345" i="8"/>
  <c r="V352" i="8"/>
  <c r="V353" i="8"/>
  <c r="V354" i="8"/>
  <c r="V355" i="8"/>
  <c r="V356" i="8"/>
  <c r="V357" i="8"/>
  <c r="V378" i="8"/>
  <c r="V379" i="8"/>
  <c r="V380" i="8"/>
  <c r="V381" i="8"/>
  <c r="V382" i="8"/>
  <c r="V383" i="8"/>
  <c r="V384" i="8"/>
  <c r="V435" i="8"/>
  <c r="V438" i="8"/>
  <c r="V439" i="8"/>
  <c r="V448" i="8"/>
  <c r="V449" i="8"/>
  <c r="V477" i="8"/>
  <c r="V478" i="8"/>
  <c r="V479" i="8"/>
  <c r="V480" i="8"/>
  <c r="V490" i="8"/>
  <c r="V520" i="8"/>
  <c r="V521" i="8"/>
  <c r="V522" i="8"/>
  <c r="V523" i="8"/>
  <c r="V524" i="8"/>
  <c r="V525" i="8"/>
  <c r="V661" i="8"/>
  <c r="V662" i="8"/>
  <c r="V668" i="8"/>
  <c r="V669" i="8"/>
  <c r="V681" i="8"/>
  <c r="V715" i="8"/>
  <c r="V728" i="8"/>
  <c r="V774" i="8"/>
  <c r="V810" i="8"/>
  <c r="V811" i="8"/>
  <c r="V820" i="8"/>
  <c r="V942" i="8"/>
  <c r="V943" i="8"/>
  <c r="V1023" i="8"/>
  <c r="V1024" i="8"/>
  <c r="V1025" i="8"/>
  <c r="V1026" i="8"/>
  <c r="V1027" i="8"/>
  <c r="V1028" i="8"/>
  <c r="V1029" i="8"/>
  <c r="V1044" i="8"/>
  <c r="V1086" i="8"/>
  <c r="V41" i="8"/>
  <c r="V42" i="8"/>
  <c r="V43" i="8"/>
  <c r="V44" i="8"/>
  <c r="V51" i="8"/>
  <c r="V52" i="8"/>
  <c r="V53" i="8"/>
  <c r="V190" i="8"/>
  <c r="V191" i="8"/>
  <c r="V192" i="8"/>
  <c r="V193" i="8"/>
  <c r="V194" i="8"/>
  <c r="V195" i="8"/>
  <c r="V196" i="8"/>
  <c r="V197" i="8"/>
  <c r="V198" i="8"/>
  <c r="V434" i="8"/>
  <c r="V510" i="8"/>
  <c r="V511" i="8"/>
  <c r="V718" i="8"/>
  <c r="V719" i="8"/>
  <c r="V851" i="8"/>
  <c r="V852" i="8"/>
  <c r="V933" i="8"/>
  <c r="V934" i="8"/>
  <c r="V979" i="8"/>
  <c r="V980" i="8"/>
  <c r="V1019" i="8"/>
  <c r="V1020" i="8"/>
  <c r="V1021" i="8"/>
  <c r="V1022" i="8"/>
  <c r="V1083" i="8"/>
  <c r="V1084" i="8"/>
  <c r="V1085" i="8"/>
  <c r="V3" i="8"/>
  <c r="V4" i="8"/>
  <c r="V54" i="8"/>
  <c r="V55" i="8"/>
  <c r="V56" i="8"/>
  <c r="V100" i="8"/>
  <c r="V233" i="8"/>
  <c r="V234" i="8"/>
  <c r="V399" i="8"/>
  <c r="V444" i="8"/>
  <c r="V445" i="8"/>
  <c r="V446" i="8"/>
  <c r="V512" i="8"/>
  <c r="V513" i="8"/>
  <c r="V514" i="8"/>
  <c r="V515" i="8"/>
  <c r="V516" i="8"/>
  <c r="V517" i="8"/>
  <c r="V596" i="8"/>
  <c r="V597" i="8"/>
  <c r="V598" i="8"/>
  <c r="V720" i="8"/>
  <c r="V721" i="8"/>
  <c r="V722" i="8"/>
  <c r="V723" i="8"/>
  <c r="V801" i="8"/>
  <c r="V873" i="8"/>
  <c r="V874" i="8"/>
  <c r="V875" i="8"/>
  <c r="V891" i="8"/>
  <c r="V935" i="8"/>
  <c r="V936" i="8"/>
  <c r="V937" i="8"/>
  <c r="V938" i="8"/>
  <c r="V939" i="8"/>
  <c r="V101" i="8"/>
  <c r="V585" i="8"/>
  <c r="V599" i="8"/>
  <c r="V680" i="8"/>
  <c r="V724" i="8"/>
  <c r="V725" i="8"/>
  <c r="V726" i="8"/>
  <c r="V727" i="8"/>
  <c r="V780" i="8"/>
  <c r="V825" i="8"/>
  <c r="V57" i="8"/>
  <c r="V58" i="8"/>
  <c r="V144" i="8"/>
  <c r="V600" i="8"/>
  <c r="V781" i="8"/>
  <c r="V835" i="8"/>
  <c r="V836" i="8"/>
  <c r="V300" i="8"/>
  <c r="V301" i="8"/>
  <c r="V447" i="8"/>
  <c r="V601" i="8"/>
  <c r="V602" i="8"/>
  <c r="V59" i="8"/>
  <c r="V136" i="8"/>
  <c r="V294" i="8"/>
  <c r="V302" i="8"/>
  <c r="V410" i="8"/>
  <c r="V518" i="8"/>
  <c r="V519" i="8"/>
  <c r="V603" i="8"/>
  <c r="V604" i="8"/>
  <c r="V648" i="8"/>
  <c r="V782" i="8"/>
  <c r="V876" i="8"/>
  <c r="V940" i="8"/>
  <c r="V941" i="8"/>
  <c r="V1072" i="8"/>
  <c r="V135" i="8"/>
  <c r="V507" i="8"/>
  <c r="V578" i="8"/>
  <c r="V594" i="8"/>
  <c r="V595" i="8"/>
  <c r="V647" i="8"/>
  <c r="V670" i="8"/>
  <c r="V865" i="8"/>
  <c r="V866" i="8"/>
  <c r="V889" i="8"/>
  <c r="V890" i="8"/>
  <c r="V928" i="8"/>
  <c r="V929" i="8"/>
  <c r="V930" i="8"/>
  <c r="V579" i="8"/>
  <c r="V679" i="8"/>
  <c r="V792" i="8"/>
  <c r="V577" i="8"/>
  <c r="V15" i="8"/>
  <c r="V16" i="8"/>
  <c r="V34" i="8"/>
  <c r="V74" i="8"/>
  <c r="V112" i="8"/>
  <c r="V113" i="8"/>
  <c r="V149" i="8"/>
  <c r="V150" i="8"/>
  <c r="V151" i="8"/>
  <c r="V152" i="8"/>
  <c r="V167" i="8"/>
  <c r="V168" i="8"/>
  <c r="V220" i="8"/>
  <c r="V243" i="8"/>
  <c r="V275" i="8"/>
  <c r="V305" i="8"/>
  <c r="V359" i="8"/>
  <c r="V419" i="8"/>
  <c r="V420" i="8"/>
  <c r="V454" i="8"/>
  <c r="V481" i="8"/>
  <c r="V482" i="8"/>
  <c r="V483" i="8"/>
  <c r="V484" i="8"/>
  <c r="V485" i="8"/>
  <c r="V541" i="8"/>
  <c r="V542" i="8"/>
  <c r="V543" i="8"/>
  <c r="V544" i="8"/>
  <c r="V634" i="8"/>
  <c r="V685" i="8"/>
  <c r="V686" i="8"/>
  <c r="V687" i="8"/>
  <c r="V878" i="8"/>
  <c r="V902" i="8"/>
  <c r="V921" i="8"/>
  <c r="V922" i="8"/>
  <c r="V950" i="8"/>
  <c r="V1075" i="8"/>
  <c r="V1089" i="8"/>
  <c r="V5" i="8"/>
  <c r="V22" i="8"/>
  <c r="V23" i="8"/>
  <c r="V24" i="8"/>
  <c r="V25" i="8"/>
  <c r="V26" i="8"/>
  <c r="V27" i="8"/>
  <c r="V28" i="8"/>
  <c r="V29" i="8"/>
  <c r="V64" i="8"/>
  <c r="V65" i="8"/>
  <c r="V66" i="8"/>
  <c r="V148" i="8"/>
  <c r="V200" i="8"/>
  <c r="V201" i="8"/>
  <c r="V242" i="8"/>
  <c r="V288" i="8"/>
  <c r="V289" i="8"/>
  <c r="V385" i="8"/>
  <c r="V411" i="8"/>
  <c r="V412" i="8"/>
  <c r="V413" i="8"/>
  <c r="V450" i="8"/>
  <c r="V526" i="8"/>
  <c r="V572" i="8"/>
  <c r="V682" i="8"/>
  <c r="V683" i="8"/>
  <c r="V684" i="8"/>
  <c r="V802" i="8"/>
  <c r="V837" i="8"/>
  <c r="V838" i="8"/>
  <c r="V853" i="8"/>
  <c r="V944" i="8"/>
  <c r="V945" i="8"/>
  <c r="V6" i="8"/>
  <c r="V7" i="8"/>
  <c r="V67" i="8"/>
  <c r="V400" i="8"/>
  <c r="V414" i="8"/>
  <c r="V415" i="8"/>
  <c r="V451" i="8"/>
  <c r="V527" i="8"/>
  <c r="V528" i="8"/>
  <c r="V529" i="8"/>
  <c r="V530" i="8"/>
  <c r="V632" i="8"/>
  <c r="V633" i="8"/>
  <c r="V729" i="8"/>
  <c r="V730" i="8"/>
  <c r="V731" i="8"/>
  <c r="V732" i="8"/>
  <c r="V733" i="8"/>
  <c r="V734" i="8"/>
  <c r="V892" i="8"/>
  <c r="V893" i="8"/>
  <c r="V946" i="8"/>
  <c r="V981" i="8"/>
  <c r="V982" i="8"/>
  <c r="V983" i="8"/>
  <c r="V8" i="8"/>
  <c r="V9" i="8"/>
  <c r="V68" i="8"/>
  <c r="V107" i="8"/>
  <c r="V108" i="8"/>
  <c r="V109" i="8"/>
  <c r="V358" i="8"/>
  <c r="V531" i="8"/>
  <c r="V532" i="8"/>
  <c r="V533" i="8"/>
  <c r="V534" i="8"/>
  <c r="V535" i="8"/>
  <c r="V586" i="8"/>
  <c r="V605" i="8"/>
  <c r="V606" i="8"/>
  <c r="V607" i="8"/>
  <c r="V649" i="8"/>
  <c r="V650" i="8"/>
  <c r="V651" i="8"/>
  <c r="V652" i="8"/>
  <c r="V735" i="8"/>
  <c r="V736" i="8"/>
  <c r="V737" i="8"/>
  <c r="V738" i="8"/>
  <c r="V784" i="8"/>
  <c r="V785" i="8"/>
  <c r="V839" i="8"/>
  <c r="V894" i="8"/>
  <c r="V895" i="8"/>
  <c r="V10" i="8"/>
  <c r="V11" i="8"/>
  <c r="V69" i="8"/>
  <c r="V70" i="8"/>
  <c r="V290" i="8"/>
  <c r="V303" i="8"/>
  <c r="V304" i="8"/>
  <c r="V416" i="8"/>
  <c r="V417" i="8"/>
  <c r="V418" i="8"/>
  <c r="V536" i="8"/>
  <c r="V537" i="8"/>
  <c r="V608" i="8"/>
  <c r="V674" i="8"/>
  <c r="V739" i="8"/>
  <c r="V740" i="8"/>
  <c r="V1087" i="8"/>
  <c r="V1088" i="8"/>
  <c r="V12" i="8"/>
  <c r="V13" i="8"/>
  <c r="V110" i="8"/>
  <c r="V111" i="8"/>
  <c r="V741" i="8"/>
  <c r="V786" i="8"/>
  <c r="V840" i="8"/>
  <c r="V841" i="8"/>
  <c r="V14" i="8"/>
  <c r="V71" i="8"/>
  <c r="V295" i="8"/>
  <c r="V452" i="8"/>
  <c r="V538" i="8"/>
  <c r="V539" i="8"/>
  <c r="V587" i="8"/>
  <c r="V671" i="8"/>
  <c r="V675" i="8"/>
  <c r="V742" i="8"/>
  <c r="V869" i="8"/>
  <c r="V947" i="8"/>
  <c r="V948" i="8"/>
  <c r="V72" i="8"/>
  <c r="V73" i="8"/>
  <c r="V672" i="8"/>
  <c r="V783" i="8"/>
  <c r="V870" i="8"/>
  <c r="V1074" i="8"/>
  <c r="V453" i="8"/>
  <c r="V905" i="8"/>
  <c r="V949" i="8"/>
  <c r="V440" i="8"/>
  <c r="V931" i="8"/>
  <c r="V1073" i="8"/>
  <c r="V82" i="8"/>
  <c r="V83" i="8"/>
  <c r="V84" i="8"/>
  <c r="V85" i="8"/>
  <c r="V153" i="8"/>
  <c r="V154" i="8"/>
  <c r="V155" i="8"/>
  <c r="V156" i="8"/>
  <c r="V157" i="8"/>
  <c r="V158" i="8"/>
  <c r="V159" i="8"/>
  <c r="V160" i="8"/>
  <c r="V161" i="8"/>
  <c r="V162" i="8"/>
  <c r="V163" i="8"/>
  <c r="V169" i="8"/>
  <c r="V170" i="8"/>
  <c r="V221" i="8"/>
  <c r="V222" i="8"/>
  <c r="V223" i="8"/>
  <c r="V224" i="8"/>
  <c r="V225" i="8"/>
  <c r="V226" i="8"/>
  <c r="V227" i="8"/>
  <c r="V249" i="8"/>
  <c r="V250" i="8"/>
  <c r="V251" i="8"/>
  <c r="V252" i="8"/>
  <c r="V253" i="8"/>
  <c r="V254" i="8"/>
  <c r="V276" i="8"/>
  <c r="V277" i="8"/>
  <c r="V278" i="8"/>
  <c r="V279" i="8"/>
  <c r="V316" i="8"/>
  <c r="V317" i="8"/>
  <c r="V318" i="8"/>
  <c r="V319" i="8"/>
  <c r="V333" i="8"/>
  <c r="V334" i="8"/>
  <c r="V335" i="8"/>
  <c r="V336" i="8"/>
  <c r="V337" i="8"/>
  <c r="V338" i="8"/>
  <c r="V339" i="8"/>
  <c r="V340" i="8"/>
  <c r="V341" i="8"/>
  <c r="V342" i="8"/>
  <c r="V343" i="8"/>
  <c r="V344" i="8"/>
  <c r="V346" i="8"/>
  <c r="V347" i="8"/>
  <c r="V348" i="8"/>
  <c r="V363" i="8"/>
  <c r="V364" i="8"/>
  <c r="V365" i="8"/>
  <c r="V366" i="8"/>
  <c r="V427" i="8"/>
  <c r="V428" i="8"/>
  <c r="V429" i="8"/>
  <c r="V463" i="8"/>
  <c r="V464" i="8"/>
  <c r="V491" i="8"/>
  <c r="V492" i="8"/>
  <c r="V493" i="8"/>
  <c r="V494" i="8"/>
  <c r="V495" i="8"/>
  <c r="V555" i="8"/>
  <c r="V556" i="8"/>
  <c r="V557" i="8"/>
  <c r="V558" i="8"/>
  <c r="V635" i="8"/>
  <c r="V636" i="8"/>
  <c r="V637" i="8"/>
  <c r="V663" i="8"/>
  <c r="V699" i="8"/>
  <c r="V700" i="8"/>
  <c r="V701" i="8"/>
  <c r="V702" i="8"/>
  <c r="V703" i="8"/>
  <c r="V704" i="8"/>
  <c r="V705" i="8"/>
  <c r="V706" i="8"/>
  <c r="V775" i="8"/>
  <c r="V776" i="8"/>
  <c r="V777" i="8"/>
  <c r="V778" i="8"/>
  <c r="V795" i="8"/>
  <c r="V812" i="8"/>
  <c r="V813" i="8"/>
  <c r="V814" i="8"/>
  <c r="V815" i="8"/>
  <c r="V854" i="8"/>
  <c r="V855" i="8"/>
  <c r="V856" i="8"/>
  <c r="V857" i="8"/>
  <c r="V858" i="8"/>
  <c r="V859" i="8"/>
  <c r="V860" i="8"/>
  <c r="V881" i="8"/>
  <c r="V882" i="8"/>
  <c r="V903" i="8"/>
  <c r="V904" i="8"/>
  <c r="V910" i="8"/>
  <c r="V911" i="8"/>
  <c r="V912" i="8"/>
  <c r="V913" i="8"/>
  <c r="V914" i="8"/>
  <c r="V915" i="8"/>
  <c r="V916" i="8"/>
  <c r="V917" i="8"/>
  <c r="V959" i="8"/>
  <c r="V960" i="8"/>
  <c r="V961" i="8"/>
  <c r="V962" i="8"/>
  <c r="V963" i="8"/>
  <c r="V964" i="8"/>
  <c r="V965" i="8"/>
  <c r="V994" i="8"/>
  <c r="V995" i="8"/>
  <c r="V996" i="8"/>
  <c r="V997" i="8"/>
  <c r="V998" i="8"/>
  <c r="V999" i="8"/>
  <c r="V1000" i="8"/>
  <c r="V1032" i="8"/>
  <c r="V1033" i="8"/>
  <c r="V1034" i="8"/>
  <c r="V1035" i="8"/>
  <c r="V1045" i="8"/>
  <c r="V1046" i="8"/>
  <c r="V1047" i="8"/>
  <c r="V1048" i="8"/>
  <c r="V1049" i="8"/>
  <c r="V1050" i="8"/>
  <c r="V1051" i="8"/>
  <c r="V1052" i="8"/>
  <c r="V1053" i="8"/>
  <c r="V1054" i="8"/>
  <c r="V1055" i="8"/>
  <c r="V1056" i="8"/>
  <c r="V1057" i="8"/>
  <c r="V35" i="8"/>
  <c r="V36" i="8"/>
  <c r="V75" i="8"/>
  <c r="V76" i="8"/>
  <c r="V77" i="8"/>
  <c r="V114" i="8"/>
  <c r="V115" i="8"/>
  <c r="V116" i="8"/>
  <c r="V117" i="8"/>
  <c r="V118" i="8"/>
  <c r="V119" i="8"/>
  <c r="V120" i="8"/>
  <c r="V121" i="8"/>
  <c r="V244" i="8"/>
  <c r="V245" i="8"/>
  <c r="V246" i="8"/>
  <c r="V247" i="8"/>
  <c r="V360" i="8"/>
  <c r="V361" i="8"/>
  <c r="V386" i="8"/>
  <c r="V387" i="8"/>
  <c r="V388" i="8"/>
  <c r="V389" i="8"/>
  <c r="V390" i="8"/>
  <c r="V421" i="8"/>
  <c r="V695" i="8"/>
  <c r="V696" i="8"/>
  <c r="V697" i="8"/>
  <c r="V698" i="8"/>
  <c r="V744" i="8"/>
  <c r="V745" i="8"/>
  <c r="V746" i="8"/>
  <c r="V747" i="8"/>
  <c r="V787" i="8"/>
  <c r="V803" i="8"/>
  <c r="V821" i="8"/>
  <c r="V842" i="8"/>
  <c r="V951" i="8"/>
  <c r="V122" i="8"/>
  <c r="V123" i="8"/>
  <c r="V248" i="8"/>
  <c r="V291" i="8"/>
  <c r="V422" i="8"/>
  <c r="V423" i="8"/>
  <c r="V545" i="8"/>
  <c r="V546" i="8"/>
  <c r="V748" i="8"/>
  <c r="V749" i="8"/>
  <c r="V750" i="8"/>
  <c r="V896" i="8"/>
  <c r="V952" i="8"/>
  <c r="V1030" i="8"/>
  <c r="V1031" i="8"/>
  <c r="V17" i="8"/>
  <c r="V18" i="8"/>
  <c r="V78" i="8"/>
  <c r="V79" i="8"/>
  <c r="V80" i="8"/>
  <c r="V124" i="8"/>
  <c r="V292" i="8"/>
  <c r="V306" i="8"/>
  <c r="V307" i="8"/>
  <c r="V308" i="8"/>
  <c r="V309" i="8"/>
  <c r="V310" i="8"/>
  <c r="V401" i="8"/>
  <c r="V402" i="8"/>
  <c r="V403" i="8"/>
  <c r="V424" i="8"/>
  <c r="V455" i="8"/>
  <c r="V456" i="8"/>
  <c r="V457" i="8"/>
  <c r="V458" i="8"/>
  <c r="V459" i="8"/>
  <c r="V547" i="8"/>
  <c r="V548" i="8"/>
  <c r="V573" i="8"/>
  <c r="V574" i="8"/>
  <c r="V609" i="8"/>
  <c r="V610" i="8"/>
  <c r="V611" i="8"/>
  <c r="V612" i="8"/>
  <c r="V613" i="8"/>
  <c r="V614" i="8"/>
  <c r="V615" i="8"/>
  <c r="V653" i="8"/>
  <c r="V654" i="8"/>
  <c r="V655" i="8"/>
  <c r="V656" i="8"/>
  <c r="V657" i="8"/>
  <c r="V751" i="8"/>
  <c r="V752" i="8"/>
  <c r="V753" i="8"/>
  <c r="V754" i="8"/>
  <c r="V755" i="8"/>
  <c r="V756" i="8"/>
  <c r="V757" i="8"/>
  <c r="V758" i="8"/>
  <c r="V804" i="8"/>
  <c r="V805" i="8"/>
  <c r="V311" i="8"/>
  <c r="V312" i="8"/>
  <c r="V391" i="8"/>
  <c r="V392" i="8"/>
  <c r="V425" i="8"/>
  <c r="V460" i="8"/>
  <c r="V549" i="8"/>
  <c r="V550" i="8"/>
  <c r="V616" i="8"/>
  <c r="V617" i="8"/>
  <c r="V618" i="8"/>
  <c r="V619" i="8"/>
  <c r="V759" i="8"/>
  <c r="V867" i="8"/>
  <c r="V868" i="8"/>
  <c r="V879" i="8"/>
  <c r="V880" i="8"/>
  <c r="V953" i="8"/>
  <c r="V954" i="8"/>
  <c r="V955" i="8"/>
  <c r="V985" i="8"/>
  <c r="V986" i="8"/>
  <c r="V987" i="8"/>
  <c r="V988" i="8"/>
  <c r="V19" i="8"/>
  <c r="V20" i="8"/>
  <c r="V313" i="8"/>
  <c r="V314" i="8"/>
  <c r="V461" i="8"/>
  <c r="V462" i="8"/>
  <c r="V551" i="8"/>
  <c r="V688" i="8"/>
  <c r="V689" i="8"/>
  <c r="V760" i="8"/>
  <c r="V788" i="8"/>
  <c r="V956" i="8"/>
  <c r="V957" i="8"/>
  <c r="V989" i="8"/>
  <c r="V990" i="8"/>
  <c r="V991" i="8"/>
  <c r="V992" i="8"/>
  <c r="V137" i="8"/>
  <c r="V293" i="8"/>
  <c r="V296" i="8"/>
  <c r="V426" i="8"/>
  <c r="V552" i="8"/>
  <c r="V553" i="8"/>
  <c r="V554" i="8"/>
  <c r="V958" i="8"/>
  <c r="V315" i="8"/>
  <c r="V362" i="8"/>
  <c r="V761" i="8"/>
  <c r="V824" i="8"/>
  <c r="V843" i="8"/>
  <c r="V845" i="8"/>
  <c r="V984" i="8"/>
  <c r="V164" i="8"/>
  <c r="V349" i="8"/>
  <c r="V540" i="8"/>
  <c r="V743" i="8"/>
  <c r="V789" i="8"/>
  <c r="V81" i="8"/>
  <c r="V580" i="8"/>
  <c r="V877" i="8"/>
  <c r="V21" i="8"/>
  <c r="V37" i="8"/>
  <c r="V38" i="8"/>
  <c r="V86" i="8"/>
  <c r="V87" i="8"/>
  <c r="V88" i="8"/>
  <c r="V89" i="8"/>
  <c r="V90" i="8"/>
  <c r="V91" i="8"/>
  <c r="V92" i="8"/>
  <c r="V125" i="8"/>
  <c r="V126" i="8"/>
  <c r="V202" i="8"/>
  <c r="V203" i="8"/>
  <c r="V204" i="8"/>
  <c r="V205" i="8"/>
  <c r="V206" i="8"/>
  <c r="V207" i="8"/>
  <c r="V208" i="8"/>
  <c r="V209" i="8"/>
  <c r="V255" i="8"/>
  <c r="V256" i="8"/>
  <c r="V257" i="8"/>
  <c r="V258" i="8"/>
  <c r="V259" i="8"/>
  <c r="V260" i="8"/>
  <c r="V261" i="8"/>
  <c r="V262" i="8"/>
  <c r="V263" i="8"/>
  <c r="V264" i="8"/>
  <c r="V265" i="8"/>
  <c r="V266" i="8"/>
  <c r="V267" i="8"/>
  <c r="V268" i="8"/>
  <c r="V269" i="8"/>
  <c r="V280" i="8"/>
  <c r="V281" i="8"/>
  <c r="V282" i="8"/>
  <c r="V283" i="8"/>
  <c r="V367" i="8"/>
  <c r="V368" i="8"/>
  <c r="V369" i="8"/>
  <c r="V370" i="8"/>
  <c r="V371" i="8"/>
  <c r="V372" i="8"/>
  <c r="V373" i="8"/>
  <c r="V374" i="8"/>
  <c r="V375" i="8"/>
  <c r="V376" i="8"/>
  <c r="V465" i="8"/>
  <c r="V466" i="8"/>
  <c r="V467" i="8"/>
  <c r="V559" i="8"/>
  <c r="V560" i="8"/>
  <c r="V561" i="8"/>
  <c r="V562" i="8"/>
  <c r="V575" i="8"/>
  <c r="V576" i="8"/>
  <c r="V638" i="8"/>
  <c r="V639" i="8"/>
  <c r="V640" i="8"/>
  <c r="V641" i="8"/>
  <c r="V642" i="8"/>
  <c r="V707" i="8"/>
  <c r="V708" i="8"/>
  <c r="V709" i="8"/>
  <c r="V710" i="8"/>
  <c r="V711" i="8"/>
  <c r="V712" i="8"/>
  <c r="V713" i="8"/>
  <c r="V714" i="8"/>
  <c r="V763" i="8"/>
  <c r="V764" i="8"/>
  <c r="V806" i="8"/>
  <c r="V807" i="8"/>
  <c r="V808" i="8"/>
  <c r="V822" i="8"/>
  <c r="V823" i="8"/>
  <c r="V861" i="8"/>
  <c r="V862" i="8"/>
  <c r="V863" i="8"/>
  <c r="V864" i="8"/>
  <c r="V897" i="8"/>
  <c r="V898" i="8"/>
  <c r="V1001" i="8"/>
  <c r="V1002" i="8"/>
  <c r="V1003" i="8"/>
  <c r="V1004" i="8"/>
  <c r="V1005" i="8"/>
  <c r="V1006" i="8"/>
  <c r="V1007" i="8"/>
  <c r="V1058" i="8"/>
  <c r="V1059" i="8"/>
  <c r="V1060" i="8"/>
  <c r="V1061" i="8"/>
  <c r="V1062" i="8"/>
  <c r="V1063" i="8"/>
  <c r="V1064" i="8"/>
  <c r="V1065" i="8"/>
  <c r="V1077" i="8"/>
  <c r="V1078" i="8"/>
  <c r="V127" i="8"/>
  <c r="V128" i="8"/>
  <c r="V210" i="8"/>
  <c r="V211" i="8"/>
  <c r="V393" i="8"/>
  <c r="V394" i="8"/>
  <c r="V395" i="8"/>
  <c r="V396" i="8"/>
  <c r="V397" i="8"/>
  <c r="V398" i="8"/>
  <c r="V765" i="8"/>
  <c r="V790" i="8"/>
  <c r="V791" i="8"/>
  <c r="V966" i="8"/>
  <c r="V967" i="8"/>
  <c r="V1066" i="8"/>
  <c r="V1067" i="8"/>
  <c r="V1090" i="8"/>
  <c r="V1091" i="8"/>
  <c r="V1092" i="8"/>
  <c r="V129" i="8"/>
  <c r="V130" i="8"/>
  <c r="V131" i="8"/>
  <c r="V132" i="8"/>
  <c r="V212" i="8"/>
  <c r="V213" i="8"/>
  <c r="V270" i="8"/>
  <c r="V271" i="8"/>
  <c r="V320" i="8"/>
  <c r="V321" i="8"/>
  <c r="V322" i="8"/>
  <c r="V430" i="8"/>
  <c r="V431" i="8"/>
  <c r="V468" i="8"/>
  <c r="V588" i="8"/>
  <c r="V589" i="8"/>
  <c r="V766" i="8"/>
  <c r="V767" i="8"/>
  <c r="V968" i="8"/>
  <c r="V969" i="8"/>
  <c r="V1008" i="8"/>
  <c r="V1009" i="8"/>
  <c r="V1010" i="8"/>
  <c r="V1036" i="8"/>
  <c r="V1037" i="8"/>
  <c r="V133" i="8"/>
  <c r="V134" i="8"/>
  <c r="V323" i="8"/>
  <c r="V324" i="8"/>
  <c r="V325" i="8"/>
  <c r="V326" i="8"/>
  <c r="V469" i="8"/>
  <c r="V620" i="8"/>
  <c r="V621" i="8"/>
  <c r="V622" i="8"/>
  <c r="V623" i="8"/>
  <c r="V624" i="8"/>
  <c r="V658" i="8"/>
  <c r="V768" i="8"/>
  <c r="V769" i="8"/>
  <c r="V826" i="8"/>
  <c r="V827" i="8"/>
  <c r="V844" i="8"/>
  <c r="V970" i="8"/>
  <c r="V971" i="8"/>
  <c r="V972" i="8"/>
  <c r="V563" i="8"/>
  <c r="V564" i="8"/>
  <c r="V565" i="8"/>
  <c r="V566" i="8"/>
  <c r="V625" i="8"/>
  <c r="V828" i="8"/>
  <c r="V829" i="8"/>
  <c r="V883" i="8"/>
  <c r="V884" i="8"/>
  <c r="V973" i="8"/>
  <c r="V974" i="8"/>
  <c r="V1093" i="8"/>
  <c r="V1094" i="8"/>
  <c r="V297" i="8"/>
  <c r="V470" i="8"/>
  <c r="V471" i="8"/>
  <c r="V567" i="8"/>
  <c r="V673" i="8"/>
  <c r="V690" i="8"/>
  <c r="V846" i="8"/>
  <c r="V1079" i="8"/>
  <c r="V298" i="8"/>
  <c r="V377" i="8"/>
  <c r="V770" i="8"/>
  <c r="V762" i="8"/>
  <c r="V771" i="8"/>
  <c r="V830" i="8"/>
  <c r="V831" i="8"/>
  <c r="V993" i="8"/>
  <c r="V1080" i="8"/>
  <c r="V1076" i="8"/>
  <c r="V1095" i="8"/>
  <c r="V472" i="8"/>
  <c r="V568" i="8"/>
  <c r="V793" i="8"/>
  <c r="V664" i="8"/>
  <c r="U215" i="13" l="1"/>
  <c r="U216" i="13"/>
  <c r="U211" i="13"/>
  <c r="U205" i="13"/>
  <c r="U217" i="13"/>
  <c r="U212" i="13"/>
  <c r="U206" i="13"/>
  <c r="U203" i="13"/>
  <c r="U207" i="13"/>
  <c r="U208" i="13"/>
  <c r="U204" i="13"/>
  <c r="U213" i="13"/>
  <c r="U218" i="13"/>
  <c r="U209" i="13"/>
  <c r="U210" i="13"/>
  <c r="U214" i="13"/>
  <c r="U330" i="13"/>
  <c r="U332" i="13"/>
  <c r="U335" i="13"/>
  <c r="U331" i="13"/>
  <c r="U336" i="13"/>
  <c r="U337" i="13"/>
  <c r="U338" i="13"/>
  <c r="U334" i="13"/>
  <c r="U333" i="13"/>
  <c r="U329" i="13"/>
  <c r="U339" i="13"/>
  <c r="U340" i="13"/>
  <c r="U341" i="13"/>
  <c r="U173" i="13"/>
  <c r="U175" i="13"/>
  <c r="U174" i="13"/>
  <c r="U176" i="13"/>
  <c r="U178" i="13"/>
  <c r="U177" i="13"/>
  <c r="U179" i="13"/>
  <c r="U264" i="13"/>
  <c r="U16" i="13"/>
  <c r="U17" i="13"/>
  <c r="U11" i="13"/>
  <c r="U12" i="13"/>
  <c r="U13" i="13"/>
  <c r="U18" i="13"/>
  <c r="U14" i="13"/>
  <c r="U9" i="13"/>
  <c r="U10" i="13"/>
  <c r="U19" i="13"/>
  <c r="U15" i="13"/>
  <c r="U2" i="13"/>
  <c r="U3" i="13"/>
  <c r="U225" i="13"/>
  <c r="U226" i="13"/>
  <c r="U232" i="13"/>
  <c r="U227" i="13"/>
  <c r="U231" i="13"/>
  <c r="U233" i="13"/>
  <c r="U234" i="13"/>
  <c r="U228" i="13"/>
  <c r="U229" i="13"/>
  <c r="U235" i="13"/>
  <c r="U230" i="13"/>
  <c r="U247" i="13"/>
  <c r="U248" i="13"/>
  <c r="U249" i="13"/>
  <c r="U250" i="13"/>
  <c r="U342" i="13"/>
  <c r="U343" i="13"/>
  <c r="U344" i="13"/>
  <c r="U345" i="13"/>
  <c r="U346" i="13"/>
  <c r="U347" i="13"/>
  <c r="U348" i="13"/>
  <c r="U349" i="13"/>
  <c r="U350" i="13"/>
  <c r="U351" i="13"/>
  <c r="U23" i="13"/>
  <c r="U20" i="13"/>
  <c r="U28" i="13"/>
  <c r="U24" i="13"/>
  <c r="U22" i="13"/>
  <c r="U29" i="13"/>
  <c r="U25" i="13"/>
  <c r="U26" i="13"/>
  <c r="U21" i="13"/>
  <c r="U27" i="13"/>
  <c r="U108" i="13"/>
  <c r="U110" i="13"/>
  <c r="U111" i="13"/>
  <c r="U109" i="13"/>
  <c r="U112" i="13"/>
  <c r="U113" i="13"/>
  <c r="U162" i="13"/>
  <c r="U164" i="13"/>
  <c r="U157" i="13"/>
  <c r="U163" i="13"/>
  <c r="U165" i="13"/>
  <c r="U158" i="13"/>
  <c r="U159" i="13"/>
  <c r="U156" i="13"/>
  <c r="U166" i="13"/>
  <c r="U160" i="13"/>
  <c r="U161" i="13"/>
  <c r="U289" i="13"/>
  <c r="U301" i="13"/>
  <c r="U304" i="13"/>
  <c r="U302" i="13"/>
  <c r="U305" i="13"/>
  <c r="U303" i="13"/>
  <c r="U385" i="13"/>
  <c r="U384" i="13"/>
  <c r="U386" i="13"/>
  <c r="U389" i="13"/>
  <c r="U388" i="13"/>
  <c r="U387" i="13"/>
  <c r="U59" i="13"/>
  <c r="U60" i="13"/>
  <c r="U61" i="13"/>
  <c r="U73" i="13"/>
  <c r="U69" i="13"/>
  <c r="U62" i="13"/>
  <c r="U70" i="13"/>
  <c r="U63" i="13"/>
  <c r="U64" i="13"/>
  <c r="U71" i="13"/>
  <c r="U65" i="13"/>
  <c r="U66" i="13"/>
  <c r="U67" i="13"/>
  <c r="U72" i="13"/>
  <c r="U68" i="13"/>
  <c r="U86" i="13"/>
  <c r="U94" i="13"/>
  <c r="U87" i="13"/>
  <c r="U95" i="13"/>
  <c r="U88" i="13"/>
  <c r="U96" i="13"/>
  <c r="U89" i="13"/>
  <c r="U97" i="13"/>
  <c r="U93" i="13"/>
  <c r="U98" i="13"/>
  <c r="U90" i="13"/>
  <c r="U91" i="13"/>
  <c r="U92" i="13"/>
  <c r="U85" i="13"/>
  <c r="U99" i="13"/>
  <c r="U144" i="13"/>
  <c r="U138" i="13"/>
  <c r="U139" i="13"/>
  <c r="U140" i="13"/>
  <c r="U141" i="13"/>
  <c r="U145" i="13"/>
  <c r="U146" i="13"/>
  <c r="U142" i="13"/>
  <c r="U136" i="13"/>
  <c r="U143" i="13"/>
  <c r="U137" i="13"/>
  <c r="U147" i="13"/>
  <c r="U148" i="13"/>
  <c r="U149" i="13"/>
  <c r="U150" i="13"/>
  <c r="U151" i="13"/>
  <c r="U152" i="13"/>
  <c r="U153" i="13"/>
  <c r="U154" i="13"/>
  <c r="U155" i="13"/>
  <c r="U275" i="13"/>
  <c r="U276" i="13"/>
  <c r="U274" i="13"/>
  <c r="U355" i="13"/>
  <c r="U356" i="13"/>
  <c r="U352" i="13"/>
  <c r="U357" i="13"/>
  <c r="U362" i="13"/>
  <c r="U358" i="13"/>
  <c r="U359" i="13"/>
  <c r="U363" i="13"/>
  <c r="U364" i="13"/>
  <c r="U360" i="13"/>
  <c r="U365" i="13"/>
  <c r="U354" i="13"/>
  <c r="U353" i="13"/>
  <c r="U361" i="13"/>
  <c r="U42" i="13"/>
  <c r="U43" i="13"/>
  <c r="U38" i="13"/>
  <c r="U39" i="13"/>
  <c r="U40" i="13"/>
  <c r="U35" i="13"/>
  <c r="U44" i="13"/>
  <c r="U45" i="13"/>
  <c r="U36" i="13"/>
  <c r="U34" i="13"/>
  <c r="U41" i="13"/>
  <c r="U46" i="13"/>
  <c r="U47" i="13"/>
  <c r="U48" i="13"/>
  <c r="U37" i="13"/>
  <c r="U49" i="13"/>
  <c r="U50" i="13"/>
  <c r="U30" i="13"/>
  <c r="U51" i="13"/>
  <c r="U31" i="13"/>
  <c r="U32" i="13"/>
  <c r="U52" i="13"/>
  <c r="U33" i="13"/>
  <c r="U220" i="13"/>
  <c r="U219" i="13"/>
  <c r="U285" i="13"/>
  <c r="U286" i="13"/>
  <c r="U284" i="13"/>
  <c r="U287" i="13"/>
  <c r="U288" i="13"/>
  <c r="U370" i="13"/>
  <c r="U366" i="13"/>
  <c r="U367" i="13"/>
  <c r="U371" i="13"/>
  <c r="U372" i="13"/>
  <c r="U373" i="13"/>
  <c r="U368" i="13"/>
  <c r="U369" i="13"/>
  <c r="U374" i="13"/>
  <c r="U375" i="13"/>
  <c r="U376" i="13"/>
  <c r="U377" i="13"/>
  <c r="U378" i="13"/>
  <c r="U379" i="13"/>
  <c r="U380" i="13"/>
  <c r="U381" i="13"/>
  <c r="U382" i="13"/>
  <c r="U383" i="13"/>
  <c r="U7" i="13"/>
  <c r="U4" i="13"/>
  <c r="U5" i="13"/>
  <c r="U8" i="13"/>
  <c r="U6" i="13"/>
  <c r="U75" i="13"/>
  <c r="U78" i="13"/>
  <c r="U79" i="13"/>
  <c r="U76" i="13"/>
  <c r="U80" i="13"/>
  <c r="U81" i="13"/>
  <c r="U74" i="13"/>
  <c r="U82" i="13"/>
  <c r="U83" i="13"/>
  <c r="U77" i="13"/>
  <c r="U84" i="13"/>
  <c r="U101" i="13"/>
  <c r="U102" i="13"/>
  <c r="U103" i="13"/>
  <c r="U100" i="13"/>
  <c r="U104" i="13"/>
  <c r="U105" i="13"/>
  <c r="U106" i="13"/>
  <c r="U107" i="13"/>
  <c r="U168" i="13"/>
  <c r="U167" i="13"/>
  <c r="U255" i="13"/>
  <c r="U256" i="13"/>
  <c r="U257" i="13"/>
  <c r="U258" i="13"/>
  <c r="U251" i="13"/>
  <c r="U252" i="13"/>
  <c r="U253" i="13"/>
  <c r="U254" i="13"/>
  <c r="U259" i="13"/>
  <c r="U260" i="13"/>
  <c r="U261" i="13"/>
  <c r="U262" i="13"/>
  <c r="U293" i="13"/>
  <c r="U294" i="13"/>
  <c r="U295" i="13"/>
  <c r="U290" i="13"/>
  <c r="U296" i="13"/>
  <c r="U291" i="13"/>
  <c r="U297" i="13"/>
  <c r="U298" i="13"/>
  <c r="U299" i="13"/>
  <c r="U292" i="13"/>
  <c r="U300" i="13"/>
  <c r="U54" i="13"/>
  <c r="U53" i="13"/>
  <c r="U55" i="13"/>
  <c r="U56" i="13"/>
  <c r="U57" i="13"/>
  <c r="U58" i="13"/>
  <c r="U114" i="13"/>
  <c r="U115" i="13"/>
  <c r="U116" i="13"/>
  <c r="U120" i="13"/>
  <c r="U117" i="13"/>
  <c r="U121" i="13"/>
  <c r="U118" i="13"/>
  <c r="U122" i="13"/>
  <c r="U119" i="13"/>
  <c r="U123" i="13"/>
  <c r="U124" i="13"/>
  <c r="U125" i="13"/>
  <c r="U126" i="13"/>
  <c r="U127" i="13"/>
  <c r="U128" i="13"/>
  <c r="U129" i="13"/>
  <c r="U130" i="13"/>
  <c r="U131" i="13"/>
  <c r="U133" i="13"/>
  <c r="U134" i="13"/>
  <c r="U135" i="13"/>
  <c r="U132" i="13"/>
  <c r="U171" i="13"/>
  <c r="U172" i="13"/>
  <c r="U169" i="13"/>
  <c r="U170" i="13"/>
  <c r="U180" i="13"/>
  <c r="U181" i="13"/>
  <c r="U182" i="13"/>
  <c r="U183" i="13"/>
  <c r="U184" i="13"/>
  <c r="U185" i="13"/>
  <c r="U186" i="13"/>
  <c r="U187" i="13"/>
  <c r="U188" i="13"/>
  <c r="U189" i="13"/>
  <c r="U190" i="13"/>
  <c r="U191" i="13"/>
  <c r="U192" i="13"/>
  <c r="U193" i="13"/>
  <c r="U194" i="13"/>
  <c r="U195" i="13"/>
  <c r="U196" i="13"/>
  <c r="U197" i="13"/>
  <c r="U198" i="13"/>
  <c r="U199" i="13"/>
  <c r="U200" i="13"/>
  <c r="U201" i="13"/>
  <c r="U202" i="13"/>
  <c r="U221" i="13"/>
  <c r="U222" i="13"/>
  <c r="U223" i="13"/>
  <c r="U224" i="13"/>
  <c r="U236" i="13"/>
  <c r="U238" i="13"/>
  <c r="U237" i="13"/>
  <c r="U239" i="13"/>
  <c r="U240" i="13"/>
  <c r="U242" i="13"/>
  <c r="U245" i="13"/>
  <c r="U243" i="13"/>
  <c r="U246" i="13"/>
  <c r="U241" i="13"/>
  <c r="U244" i="13"/>
  <c r="U263" i="13"/>
  <c r="U265" i="13"/>
  <c r="U266" i="13"/>
  <c r="U267" i="13"/>
  <c r="U268" i="13"/>
  <c r="U269" i="13"/>
  <c r="U270" i="13"/>
  <c r="U271" i="13"/>
  <c r="U272" i="13"/>
  <c r="U273" i="13"/>
  <c r="U278" i="13"/>
  <c r="U279" i="13"/>
  <c r="U277" i="13"/>
  <c r="U280" i="13"/>
  <c r="U281" i="13"/>
  <c r="U282" i="13"/>
  <c r="U283" i="13"/>
  <c r="U310" i="13"/>
  <c r="U306" i="13"/>
  <c r="U311" i="13"/>
  <c r="U309" i="13"/>
  <c r="U307" i="13"/>
  <c r="U308" i="13"/>
  <c r="U316" i="13"/>
  <c r="U317" i="13"/>
  <c r="U318" i="13"/>
  <c r="U319" i="13"/>
  <c r="U313" i="13"/>
  <c r="U314" i="13"/>
  <c r="U315" i="13"/>
  <c r="U312" i="13"/>
  <c r="U320" i="13"/>
  <c r="U321" i="13"/>
  <c r="U322" i="13"/>
  <c r="U323" i="13"/>
  <c r="U327" i="13"/>
  <c r="U328" i="13"/>
  <c r="U325" i="13"/>
  <c r="U326" i="13"/>
  <c r="U324" i="13"/>
  <c r="S9" i="12"/>
  <c r="S10" i="12"/>
  <c r="S6" i="12"/>
  <c r="S8" i="12"/>
  <c r="S2" i="12"/>
  <c r="S4" i="12"/>
  <c r="S7" i="12"/>
  <c r="S11" i="12"/>
  <c r="S3" i="12"/>
  <c r="S5" i="12"/>
  <c r="S2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9"/>
  <c r="S16" i="9"/>
  <c r="S17" i="9"/>
  <c r="S18" i="9"/>
  <c r="S29" i="9"/>
  <c r="S30" i="9"/>
  <c r="S36" i="9"/>
  <c r="S37" i="9"/>
  <c r="S2" i="9"/>
  <c r="S3" i="9"/>
  <c r="S4" i="9"/>
  <c r="S6" i="9"/>
  <c r="S9" i="9"/>
  <c r="S10" i="9"/>
  <c r="S11" i="9"/>
  <c r="S12" i="9"/>
  <c r="S13" i="9"/>
  <c r="S14" i="9"/>
  <c r="S19" i="9"/>
  <c r="S20" i="9"/>
  <c r="S21" i="9"/>
  <c r="S22" i="9"/>
  <c r="S24" i="9"/>
  <c r="S25" i="9"/>
  <c r="S26" i="9"/>
  <c r="S27" i="9"/>
  <c r="S28" i="9"/>
  <c r="S31" i="9"/>
  <c r="S32" i="9"/>
  <c r="S33" i="9"/>
  <c r="S35" i="9"/>
  <c r="S34" i="9"/>
  <c r="S7" i="9"/>
  <c r="S23" i="9"/>
  <c r="S5" i="9"/>
  <c r="S8" i="9"/>
  <c r="S2" i="7"/>
  <c r="S4" i="7"/>
  <c r="S3" i="7"/>
  <c r="S5" i="7"/>
  <c r="S6" i="7"/>
  <c r="S7" i="7"/>
  <c r="S9" i="7"/>
  <c r="S8" i="7"/>
  <c r="S11" i="7"/>
  <c r="S10" i="7"/>
  <c r="S12" i="7"/>
  <c r="S13" i="7"/>
  <c r="S14" i="7"/>
  <c r="S15" i="7"/>
  <c r="S16" i="7"/>
  <c r="S17" i="7"/>
  <c r="S20" i="7"/>
  <c r="S21" i="7"/>
  <c r="S22" i="7"/>
  <c r="S23" i="7"/>
  <c r="S24" i="7"/>
  <c r="S18" i="7"/>
  <c r="S19" i="7"/>
  <c r="S25" i="7"/>
  <c r="S26" i="7"/>
  <c r="S27" i="7"/>
  <c r="S28" i="7"/>
  <c r="S30" i="7"/>
  <c r="S29" i="7"/>
  <c r="S31" i="7"/>
  <c r="S32" i="7"/>
  <c r="S33" i="7"/>
  <c r="S34" i="7"/>
  <c r="S35" i="7"/>
  <c r="S36" i="7"/>
  <c r="S37" i="7"/>
  <c r="S38" i="7"/>
  <c r="S41" i="7"/>
  <c r="S42" i="7"/>
  <c r="S39" i="7"/>
  <c r="S40" i="7"/>
  <c r="S43" i="7"/>
  <c r="S44" i="7"/>
  <c r="S45" i="7"/>
  <c r="S8" i="6"/>
  <c r="S9" i="6"/>
  <c r="S12" i="6"/>
  <c r="S20" i="6"/>
  <c r="S21" i="6"/>
  <c r="S2" i="6"/>
  <c r="S3" i="6"/>
  <c r="S6" i="6"/>
  <c r="S7" i="6"/>
  <c r="S25" i="6"/>
  <c r="S27" i="6"/>
  <c r="S31" i="6"/>
  <c r="S32" i="6"/>
  <c r="S4" i="6"/>
  <c r="S5" i="6"/>
  <c r="S23" i="6"/>
  <c r="S24" i="6"/>
  <c r="S39" i="6"/>
  <c r="S40" i="6"/>
  <c r="S41" i="6"/>
  <c r="S42" i="6"/>
  <c r="S10" i="6"/>
  <c r="S11" i="6"/>
  <c r="S26" i="6"/>
  <c r="S13" i="6"/>
  <c r="S14" i="6"/>
  <c r="S15" i="6"/>
  <c r="S28" i="6"/>
  <c r="S35" i="6"/>
  <c r="S36" i="6"/>
  <c r="S22" i="6"/>
  <c r="S29" i="6"/>
  <c r="S30" i="6"/>
  <c r="S33" i="6"/>
  <c r="S34" i="6"/>
  <c r="S43" i="6"/>
  <c r="S44" i="6"/>
  <c r="S16" i="6"/>
  <c r="S17" i="6"/>
  <c r="S18" i="6"/>
  <c r="S19" i="6"/>
  <c r="S37" i="6"/>
  <c r="S38" i="6"/>
  <c r="S4" i="5"/>
  <c r="S5" i="5"/>
  <c r="S2" i="5"/>
  <c r="S3" i="5"/>
  <c r="S6" i="5"/>
  <c r="S11" i="5"/>
  <c r="S12" i="5"/>
  <c r="S13" i="5"/>
  <c r="S29" i="5"/>
  <c r="S30" i="5"/>
  <c r="S31" i="5"/>
  <c r="S32" i="5"/>
  <c r="S33" i="5"/>
  <c r="S53" i="5"/>
  <c r="S54" i="5"/>
  <c r="S55" i="5"/>
  <c r="S56" i="5"/>
  <c r="S57" i="5"/>
  <c r="S58" i="5"/>
  <c r="S14" i="5"/>
  <c r="S15" i="5"/>
  <c r="S34" i="5"/>
  <c r="S59" i="5"/>
  <c r="S60" i="5"/>
  <c r="S7" i="5"/>
  <c r="S8" i="5"/>
  <c r="S61" i="5"/>
  <c r="S16" i="5"/>
  <c r="S17" i="5"/>
  <c r="S35" i="5"/>
  <c r="S36" i="5"/>
  <c r="S62" i="5"/>
  <c r="S63" i="5"/>
  <c r="S37" i="5"/>
  <c r="S64" i="5"/>
  <c r="S38" i="5"/>
  <c r="S39" i="5"/>
  <c r="S9" i="5"/>
  <c r="S10" i="5"/>
  <c r="S18" i="5"/>
  <c r="S19" i="5"/>
  <c r="S20" i="5"/>
  <c r="S21" i="5"/>
  <c r="S22" i="5"/>
  <c r="S23" i="5"/>
  <c r="S24" i="5"/>
  <c r="S25" i="5"/>
  <c r="S26" i="5"/>
  <c r="S40" i="5"/>
  <c r="S41" i="5"/>
  <c r="S42" i="5"/>
  <c r="S43" i="5"/>
  <c r="S44" i="5"/>
  <c r="S45" i="5"/>
  <c r="S27" i="5"/>
  <c r="S46" i="5"/>
  <c r="S47" i="5"/>
  <c r="S48" i="5"/>
  <c r="S28" i="5"/>
  <c r="S49" i="5"/>
  <c r="S50" i="5"/>
  <c r="S65" i="5"/>
  <c r="S66" i="5"/>
  <c r="S67" i="5"/>
  <c r="S68" i="5"/>
  <c r="S69" i="5"/>
  <c r="S51" i="5"/>
  <c r="S52" i="5"/>
  <c r="S70" i="5"/>
  <c r="S71" i="5"/>
  <c r="S72" i="5"/>
  <c r="S73" i="5"/>
  <c r="S120" i="3"/>
  <c r="S121" i="3"/>
  <c r="S117" i="3"/>
  <c r="S118" i="3"/>
  <c r="S119" i="3"/>
  <c r="S115" i="3"/>
  <c r="S116" i="3"/>
  <c r="S113" i="3"/>
  <c r="S114" i="3"/>
  <c r="S112" i="3"/>
  <c r="S111" i="3"/>
  <c r="S109" i="3"/>
  <c r="S110" i="3"/>
  <c r="S106" i="3"/>
  <c r="S107" i="3"/>
  <c r="S108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86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61" i="3"/>
  <c r="S62" i="3"/>
  <c r="S63" i="3"/>
  <c r="S64" i="3"/>
  <c r="S65" i="3"/>
  <c r="S66" i="3"/>
  <c r="S67" i="3"/>
  <c r="S68" i="3"/>
  <c r="S69" i="3"/>
  <c r="S70" i="3"/>
  <c r="S71" i="3"/>
  <c r="S72" i="3"/>
  <c r="S57" i="3"/>
  <c r="S58" i="3"/>
  <c r="S59" i="3"/>
  <c r="S60" i="3"/>
  <c r="S55" i="3"/>
  <c r="S56" i="3"/>
  <c r="S48" i="3"/>
  <c r="S49" i="3"/>
  <c r="S50" i="3"/>
  <c r="S51" i="3"/>
  <c r="S52" i="3"/>
  <c r="S53" i="3"/>
  <c r="S54" i="3"/>
  <c r="S42" i="3"/>
  <c r="S43" i="3"/>
  <c r="S44" i="3"/>
  <c r="S45" i="3"/>
  <c r="S46" i="3"/>
  <c r="S47" i="3"/>
  <c r="S41" i="3"/>
  <c r="S38" i="3"/>
  <c r="S39" i="3"/>
  <c r="S40" i="3"/>
  <c r="S35" i="3"/>
  <c r="S36" i="3"/>
  <c r="S37" i="3"/>
  <c r="S27" i="3"/>
  <c r="S28" i="3"/>
  <c r="S29" i="3"/>
  <c r="S30" i="3"/>
  <c r="S32" i="3"/>
  <c r="S33" i="3"/>
  <c r="S31" i="3"/>
  <c r="S34" i="3"/>
  <c r="S26" i="3"/>
  <c r="S22" i="3"/>
  <c r="S23" i="3"/>
  <c r="S24" i="3"/>
  <c r="S25" i="3"/>
  <c r="S20" i="3"/>
  <c r="S21" i="3"/>
  <c r="S10" i="3"/>
  <c r="S11" i="3"/>
  <c r="S12" i="3"/>
  <c r="S13" i="3"/>
  <c r="S15" i="3"/>
  <c r="S14" i="3"/>
  <c r="S16" i="3"/>
  <c r="S17" i="3"/>
  <c r="S18" i="3"/>
  <c r="S19" i="3"/>
  <c r="S6" i="3"/>
  <c r="S7" i="3"/>
  <c r="S8" i="3"/>
  <c r="S9" i="3"/>
  <c r="S2" i="3"/>
  <c r="S3" i="3"/>
  <c r="S4" i="3"/>
  <c r="S5" i="3"/>
  <c r="S7" i="1"/>
  <c r="S6" i="1"/>
  <c r="S12" i="1"/>
  <c r="S13" i="1"/>
  <c r="S20" i="1"/>
  <c r="S21" i="1"/>
  <c r="S25" i="1"/>
  <c r="S24" i="1"/>
  <c r="S46" i="1"/>
  <c r="S47" i="1"/>
  <c r="S48" i="1"/>
  <c r="S62" i="1"/>
  <c r="S61" i="1"/>
  <c r="S68" i="1"/>
  <c r="S69" i="1"/>
  <c r="S70" i="1"/>
  <c r="S85" i="1"/>
  <c r="S90" i="1"/>
  <c r="S91" i="1"/>
  <c r="S95" i="1"/>
  <c r="S96" i="1"/>
  <c r="S101" i="1"/>
  <c r="S102" i="1"/>
  <c r="S103" i="1"/>
  <c r="S2" i="1"/>
  <c r="S3" i="1"/>
  <c r="S8" i="1"/>
  <c r="S9" i="1"/>
  <c r="S14" i="1"/>
  <c r="S15" i="1"/>
  <c r="S26" i="1"/>
  <c r="S27" i="1"/>
  <c r="S42" i="1"/>
  <c r="S43" i="1"/>
  <c r="S44" i="1"/>
  <c r="S49" i="1"/>
  <c r="S50" i="1"/>
  <c r="S51" i="1"/>
  <c r="S52" i="1"/>
  <c r="S53" i="1"/>
  <c r="S54" i="1"/>
  <c r="S63" i="1"/>
  <c r="S64" i="1"/>
  <c r="S65" i="1"/>
  <c r="S71" i="1"/>
  <c r="S72" i="1"/>
  <c r="S73" i="1"/>
  <c r="S74" i="1"/>
  <c r="S89" i="1"/>
  <c r="S88" i="1"/>
  <c r="S92" i="1"/>
  <c r="S93" i="1"/>
  <c r="S94" i="1"/>
  <c r="S104" i="1"/>
  <c r="S105" i="1"/>
  <c r="S106" i="1"/>
  <c r="S107" i="1"/>
  <c r="S108" i="1"/>
  <c r="S4" i="1"/>
  <c r="S5" i="1"/>
  <c r="S10" i="1"/>
  <c r="S11" i="1"/>
  <c r="S37" i="1"/>
  <c r="S36" i="1"/>
  <c r="S45" i="1"/>
  <c r="S55" i="1"/>
  <c r="S56" i="1"/>
  <c r="S66" i="1"/>
  <c r="S67" i="1"/>
  <c r="S75" i="1"/>
  <c r="S76" i="1"/>
  <c r="S77" i="1"/>
  <c r="S78" i="1"/>
  <c r="S79" i="1"/>
  <c r="S97" i="1"/>
  <c r="S98" i="1"/>
  <c r="S99" i="1"/>
  <c r="S109" i="1"/>
  <c r="S113" i="1"/>
  <c r="S114" i="1"/>
  <c r="S115" i="1"/>
  <c r="S16" i="1"/>
  <c r="S17" i="1"/>
  <c r="S28" i="1"/>
  <c r="S29" i="1"/>
  <c r="S40" i="1"/>
  <c r="S38" i="1"/>
  <c r="S41" i="1"/>
  <c r="S39" i="1"/>
  <c r="S59" i="1"/>
  <c r="S60" i="1"/>
  <c r="S57" i="1"/>
  <c r="S58" i="1"/>
  <c r="S81" i="1"/>
  <c r="S80" i="1"/>
  <c r="S82" i="1"/>
  <c r="S83" i="1"/>
  <c r="S100" i="1"/>
  <c r="S110" i="1"/>
  <c r="S116" i="1"/>
  <c r="S117" i="1"/>
  <c r="S18" i="1"/>
  <c r="S19" i="1"/>
  <c r="S22" i="1"/>
  <c r="S23" i="1"/>
  <c r="S30" i="1"/>
  <c r="S31" i="1"/>
  <c r="S32" i="1"/>
  <c r="S33" i="1"/>
  <c r="S34" i="1"/>
  <c r="S35" i="1"/>
  <c r="S84" i="1"/>
  <c r="S86" i="1"/>
  <c r="S87" i="1"/>
  <c r="S111" i="1"/>
  <c r="S112" i="1"/>
  <c r="S118" i="1"/>
  <c r="S119" i="1"/>
  <c r="S120" i="1"/>
  <c r="S121" i="1"/>
  <c r="S122" i="1"/>
  <c r="S4" i="4"/>
  <c r="S3" i="4"/>
  <c r="S2" i="4"/>
  <c r="S5" i="4"/>
  <c r="S6" i="4"/>
  <c r="S7" i="4"/>
  <c r="S8" i="4"/>
  <c r="S9" i="4"/>
  <c r="S10" i="4"/>
  <c r="S11" i="4"/>
  <c r="S12" i="4"/>
  <c r="S15" i="4"/>
  <c r="S16" i="4"/>
  <c r="S13" i="4"/>
  <c r="S14" i="4"/>
  <c r="S19" i="4"/>
  <c r="S20" i="4"/>
  <c r="S21" i="4"/>
  <c r="S22" i="4"/>
  <c r="S17" i="4"/>
  <c r="S18" i="4"/>
  <c r="S32" i="4"/>
  <c r="S33" i="4"/>
  <c r="S34" i="4"/>
  <c r="S35" i="4"/>
  <c r="S36" i="4"/>
  <c r="S37" i="4"/>
  <c r="S38" i="4"/>
  <c r="S29" i="4"/>
  <c r="S30" i="4"/>
  <c r="S31" i="4"/>
  <c r="S26" i="4"/>
  <c r="S27" i="4"/>
  <c r="S23" i="4"/>
  <c r="S28" i="4"/>
  <c r="S24" i="4"/>
  <c r="S25" i="4"/>
  <c r="S47" i="4"/>
  <c r="S48" i="4"/>
  <c r="S39" i="4"/>
  <c r="S40" i="4"/>
  <c r="S41" i="4"/>
  <c r="S42" i="4"/>
  <c r="S43" i="4"/>
  <c r="S44" i="4"/>
  <c r="S45" i="4"/>
  <c r="S46" i="4"/>
  <c r="S50" i="4"/>
  <c r="S49" i="4"/>
  <c r="S65" i="4"/>
  <c r="S66" i="4"/>
  <c r="S67" i="4"/>
  <c r="S68" i="4"/>
  <c r="S69" i="4"/>
  <c r="S70" i="4"/>
  <c r="S71" i="4"/>
  <c r="S72" i="4"/>
  <c r="S63" i="4"/>
  <c r="S64" i="4"/>
  <c r="S54" i="4"/>
  <c r="S55" i="4"/>
  <c r="S56" i="4"/>
  <c r="S57" i="4"/>
  <c r="S58" i="4"/>
  <c r="S59" i="4"/>
  <c r="S60" i="4"/>
  <c r="S61" i="4"/>
  <c r="S62" i="4"/>
  <c r="S51" i="4"/>
  <c r="S52" i="4"/>
  <c r="S53" i="4"/>
  <c r="S74" i="4"/>
  <c r="S75" i="4"/>
  <c r="S73" i="4"/>
  <c r="S76" i="4"/>
  <c r="S77" i="4"/>
  <c r="S78" i="4"/>
  <c r="S79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81" i="4"/>
  <c r="S82" i="4"/>
  <c r="S83" i="4"/>
  <c r="S80" i="4"/>
  <c r="S84" i="4"/>
  <c r="S100" i="4"/>
  <c r="S101" i="4"/>
  <c r="S102" i="4"/>
  <c r="S103" i="4"/>
  <c r="S104" i="4"/>
  <c r="S105" i="4"/>
  <c r="S108" i="4"/>
  <c r="S109" i="4"/>
  <c r="S110" i="4"/>
  <c r="S111" i="4"/>
  <c r="S112" i="4"/>
  <c r="S113" i="4"/>
  <c r="S114" i="4"/>
  <c r="S115" i="4"/>
  <c r="S116" i="4"/>
  <c r="S117" i="4"/>
  <c r="S106" i="4"/>
  <c r="S107" i="4"/>
  <c r="S119" i="4"/>
  <c r="S120" i="4"/>
  <c r="S121" i="4"/>
  <c r="S122" i="4"/>
  <c r="S123" i="4"/>
  <c r="S118" i="4"/>
  <c r="S127" i="4"/>
  <c r="S124" i="4"/>
  <c r="S125" i="4"/>
  <c r="S126" i="4"/>
  <c r="S129" i="4"/>
  <c r="S128" i="4"/>
  <c r="S132" i="4"/>
  <c r="S133" i="4"/>
  <c r="S134" i="4"/>
  <c r="S131" i="4"/>
  <c r="S130" i="4"/>
  <c r="S146" i="4"/>
  <c r="S147" i="4"/>
  <c r="S148" i="4"/>
  <c r="S149" i="4"/>
  <c r="S145" i="4"/>
  <c r="S143" i="4"/>
  <c r="S136" i="4"/>
  <c r="S144" i="4"/>
  <c r="S137" i="4"/>
  <c r="S138" i="4"/>
  <c r="S139" i="4"/>
  <c r="S135" i="4"/>
  <c r="S140" i="4"/>
  <c r="S141" i="4"/>
  <c r="S142" i="4"/>
  <c r="S152" i="4"/>
  <c r="S153" i="4"/>
  <c r="S151" i="4"/>
  <c r="S150" i="4"/>
  <c r="S154" i="4"/>
  <c r="S155" i="4"/>
  <c r="S156" i="4"/>
  <c r="S157" i="4"/>
  <c r="S158" i="4"/>
  <c r="S160" i="4"/>
  <c r="S161" i="4"/>
  <c r="S162" i="4"/>
  <c r="S159" i="4"/>
  <c r="S167" i="4"/>
  <c r="S168" i="4"/>
  <c r="S169" i="4"/>
  <c r="S170" i="4"/>
  <c r="S171" i="4"/>
  <c r="S172" i="4"/>
  <c r="S173" i="4"/>
  <c r="S174" i="4"/>
  <c r="S163" i="4"/>
  <c r="S164" i="4"/>
  <c r="S165" i="4"/>
  <c r="S166" i="4"/>
  <c r="S181" i="4"/>
  <c r="S182" i="4"/>
  <c r="S177" i="4"/>
  <c r="S178" i="4"/>
  <c r="S179" i="4"/>
  <c r="S180" i="4"/>
  <c r="S175" i="4"/>
  <c r="S176" i="4"/>
  <c r="S183" i="4"/>
  <c r="S187" i="4"/>
  <c r="S188" i="4"/>
  <c r="S189" i="4"/>
  <c r="S186" i="4"/>
  <c r="S185" i="4"/>
  <c r="S184" i="4"/>
  <c r="S190" i="4"/>
  <c r="S191" i="4"/>
  <c r="S192" i="4"/>
  <c r="S195" i="4"/>
  <c r="S193" i="4"/>
  <c r="S194" i="4"/>
  <c r="S199" i="4"/>
  <c r="S200" i="4"/>
  <c r="S201" i="4"/>
  <c r="S202" i="4"/>
  <c r="S198" i="4"/>
  <c r="S196" i="4"/>
  <c r="S197" i="4"/>
  <c r="S205" i="4"/>
  <c r="S206" i="4"/>
  <c r="S204" i="4"/>
  <c r="S203" i="4"/>
  <c r="S211" i="4"/>
  <c r="S209" i="4"/>
  <c r="S210" i="4"/>
  <c r="S207" i="4"/>
  <c r="S208" i="4"/>
  <c r="S215" i="4"/>
  <c r="S216" i="4"/>
  <c r="S217" i="4"/>
  <c r="S218" i="4"/>
  <c r="S219" i="4"/>
  <c r="S220" i="4"/>
  <c r="S221" i="4"/>
  <c r="S213" i="4"/>
  <c r="S214" i="4"/>
  <c r="S212" i="4"/>
  <c r="S227" i="4"/>
  <c r="S228" i="4"/>
  <c r="S229" i="4"/>
  <c r="S230" i="4"/>
  <c r="S222" i="4"/>
  <c r="S223" i="4"/>
  <c r="S224" i="4"/>
  <c r="S225" i="4"/>
  <c r="S226" i="4"/>
  <c r="S233" i="4"/>
  <c r="S234" i="4"/>
  <c r="S235" i="4"/>
  <c r="S236" i="4"/>
  <c r="S237" i="4"/>
  <c r="S238" i="4"/>
  <c r="S239" i="4"/>
  <c r="S240" i="4"/>
  <c r="S231" i="4"/>
  <c r="S232" i="4"/>
  <c r="S243" i="4"/>
  <c r="S244" i="4"/>
  <c r="S242" i="4"/>
  <c r="S241" i="4"/>
  <c r="S246" i="4"/>
  <c r="S247" i="4"/>
  <c r="S248" i="4"/>
  <c r="S24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tc={F0C93DEA-A566-4B38-BD2C-E6046C5BDF5A}</author>
    <author>tc={4318E4BF-67F6-4CAA-9372-3DF3BDEED122}</author>
  </authors>
  <commentList>
    <comment ref="G4" authorId="0" shapeId="0" xr:uid="{F0C93DEA-A566-4B38-BD2C-E6046C5BDF5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These seem like cell technology is wrong compared to model name. But that's the way it is on PVEL's website
</t>
      </text>
    </comment>
    <comment ref="H95" authorId="1" shapeId="0" xr:uid="{4318E4BF-67F6-4CAA-9372-3DF3BDEED12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Seems like this could be wrong.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tc={DC5E7D05-F3FB-438A-9759-BAFA6D6AFB78}</author>
    <author>tc={3D3DB5F7-4A19-41AF-A8A2-6DBE03E3D64F}</author>
  </authors>
  <commentList>
    <comment ref="A90" authorId="0" shapeId="0" xr:uid="{DC5E7D05-F3FB-438A-9759-BAFA6D6AFB7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Could this be a typo? "SC" vs. "AC". Both appear in the 2021 Scorecard.
</t>
      </text>
    </comment>
    <comment ref="A102" authorId="1" shapeId="0" xr:uid="{3D3DB5F7-4A19-41AF-A8A2-6DBE03E3D64F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comment for the other similar-named Qcells model. "AC" vs. "SC", maybe a typo.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tc={295BDCD4-80F1-41DA-8A27-F39197F5BF07}</author>
  </authors>
  <commentList>
    <comment ref="A4" authorId="0" shapeId="0" xr:uid="{295BDCD4-80F1-41DA-8A27-F39197F5BF07}">
      <text>
        <t>[Threaded comment]
Your version of Excel allows you to read this threaded comment; however, any edits to it will get removed if the file is opened in a newer version of Excel. Learn more: https://go.microsoft.com/fwlink/?linkid=870924
Comment:
    Edited model name from 2017 Scorecard to match 2018 convention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tc={3DBAFC52-384D-478F-9FFD-9BEE9F8575DD}</author>
    <author>tc={08007AC0-F4DA-4F2B-A4E5-5838457E908E}</author>
    <author>tc={57289287-EC28-4502-B2C8-9965308B6423}</author>
    <author>tc={3E6036C5-B1E2-4EBE-AD79-A5611A2740D9}</author>
    <author>tc={9203A49D-D6BC-49DE-89EF-DC8A7DEB0D99}</author>
  </authors>
  <commentList>
    <comment ref="H6" authorId="0" shapeId="0" xr:uid="{3DBAFC52-384D-478F-9FFD-9BEE9F8575DD}">
      <text>
        <t>[Threaded comment]
Your version of Excel allows you to read this threaded comment; however, any edits to it will get removed if the file is opened in a newer version of Excel. Learn more: https://go.microsoft.com/fwlink/?linkid=870924
Comment:
    Seem like cell technology could be wrong for this module. But that's the way it appears in the PVEL scorecard.</t>
      </text>
    </comment>
    <comment ref="B135" authorId="1" shapeId="0" xr:uid="{08007AC0-F4DA-4F2B-A4E5-5838457E908E}">
      <text>
        <t>[Threaded comment]
Your version of Excel allows you to read this threaded comment; however, any edits to it will get removed if the file is opened in a newer version of Excel. Learn more: https://go.microsoft.com/fwlink/?linkid=870924
Comment:
    Edited model name from 2017 Scorecard to match 2018 convention</t>
      </text>
    </comment>
    <comment ref="B726" authorId="2" shapeId="0" xr:uid="{57289287-EC28-4502-B2C8-9965308B642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Could this be a typo? "SC" vs. "AC". Both appear in the 2021 Scorecard.
</t>
      </text>
    </comment>
    <comment ref="B751" authorId="3" shapeId="0" xr:uid="{3E6036C5-B1E2-4EBE-AD79-A5611A2740D9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comment for the other similar-named Qcells model. "AC" vs. "SC", maybe a typo.</t>
      </text>
    </comment>
    <comment ref="I887" authorId="4" shapeId="0" xr:uid="{9203A49D-D6BC-49DE-89EF-DC8A7DEB0D9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Seems like this could be wrong. </t>
      </text>
    </comment>
  </commentList>
</comments>
</file>

<file path=xl/sharedStrings.xml><?xml version="1.0" encoding="utf-8"?>
<sst xmlns="http://schemas.openxmlformats.org/spreadsheetml/2006/main" count="20636" uniqueCount="1150">
  <si>
    <t>Manufacturer Name</t>
  </si>
  <si>
    <t xml:space="preserve">Module Design </t>
  </si>
  <si>
    <t>Cell Technology</t>
  </si>
  <si>
    <t>Cell Format</t>
  </si>
  <si>
    <t>Adani Solar</t>
  </si>
  <si>
    <t>Model Name</t>
  </si>
  <si>
    <t>ASB-6-AAA-N</t>
  </si>
  <si>
    <t>ASB-7-AAA-N</t>
  </si>
  <si>
    <t>ASB-6-AAA-P</t>
  </si>
  <si>
    <t>ASB-7-AAA-P</t>
  </si>
  <si>
    <t>305-350</t>
  </si>
  <si>
    <t>Bifacial - glass/backsheet</t>
  </si>
  <si>
    <t>355-400</t>
  </si>
  <si>
    <t>p-type PERC</t>
  </si>
  <si>
    <t>n-type PERT</t>
  </si>
  <si>
    <t>full</t>
  </si>
  <si>
    <t>India</t>
  </si>
  <si>
    <t>Damp Heat</t>
  </si>
  <si>
    <t>Mechanical Stress Sequence</t>
  </si>
  <si>
    <t>Thermal Cycling</t>
  </si>
  <si>
    <t>Mundra</t>
  </si>
  <si>
    <t>Astronergy</t>
  </si>
  <si>
    <t>CHSM60M(DG)/F-BH-xxx</t>
  </si>
  <si>
    <t>CHSM60M-HC-xxx</t>
  </si>
  <si>
    <t>CHSM66M(DG)/F-BH-xxx</t>
  </si>
  <si>
    <t>CHSM72M(DG)/F-BH-xxx</t>
  </si>
  <si>
    <t>CHSM72M-HC-xxx</t>
  </si>
  <si>
    <t>555-600</t>
  </si>
  <si>
    <t>Bifacial - glass/glass</t>
  </si>
  <si>
    <t>half</t>
  </si>
  <si>
    <t>China</t>
  </si>
  <si>
    <t>455-500</t>
  </si>
  <si>
    <t>Monofacial - glass/backsheet</t>
  </si>
  <si>
    <t>605+</t>
  </si>
  <si>
    <t>505-550</t>
  </si>
  <si>
    <t>BVM6610M-xxxS-H-HC-BF</t>
  </si>
  <si>
    <t>BVM6610M-xxxS-H-HC-BF-DG</t>
  </si>
  <si>
    <t>BVM6612M-xxxS-H-HC-BF</t>
  </si>
  <si>
    <t>BVM6612M-xxxS-H-HC-BF-DG</t>
  </si>
  <si>
    <t>BVM7610M-xxx-H-HC-BF</t>
  </si>
  <si>
    <t>BVM7610M-xxx-H-HC-BF-DG</t>
  </si>
  <si>
    <t>BVM7612M-xxx-H-HC-BF</t>
  </si>
  <si>
    <t>BVM7612M-xxx-H-HC-BF-DG</t>
  </si>
  <si>
    <t>Boviet</t>
  </si>
  <si>
    <t>Song Khe-Noi Hoang Industrial Zone</t>
  </si>
  <si>
    <t>Vietnam</t>
  </si>
  <si>
    <t>405-450</t>
  </si>
  <si>
    <t>DMEGC</t>
  </si>
  <si>
    <t>Dongyang</t>
  </si>
  <si>
    <t>DMxxxM10-B60HSW</t>
  </si>
  <si>
    <t>DMxxxM10-B72HSW</t>
  </si>
  <si>
    <t>DMxxxM6-G60HST</t>
  </si>
  <si>
    <t>DMxxxM6-G72HST</t>
  </si>
  <si>
    <t>Monofacial - glass/glass</t>
  </si>
  <si>
    <t>ET-M660BHxxxBB</t>
  </si>
  <si>
    <t>n-type TOPCon</t>
  </si>
  <si>
    <t>ET-M660BHxxxGL</t>
  </si>
  <si>
    <t>ET-M672BHxxxGL</t>
  </si>
  <si>
    <t>ET-M760BHxxxTW</t>
  </si>
  <si>
    <t>ET-M772BHxxxTW</t>
  </si>
  <si>
    <t>First Solar</t>
  </si>
  <si>
    <t>FS-6xxxA</t>
  </si>
  <si>
    <t>CdTe</t>
  </si>
  <si>
    <t>Heliene</t>
  </si>
  <si>
    <t>Huangshan</t>
  </si>
  <si>
    <t>132HC-M10-SL-Bifacial</t>
  </si>
  <si>
    <t>132HC-M10-SL</t>
  </si>
  <si>
    <t>120HC-M10-SL</t>
  </si>
  <si>
    <t>120HC-M10-Bifacial</t>
  </si>
  <si>
    <t>144HC-M10-Bifacial</t>
  </si>
  <si>
    <t>HHDC/SPIC</t>
  </si>
  <si>
    <t>SPICN6(MDF)-60-xxx/BIH</t>
  </si>
  <si>
    <t>SPICN6(MDF)-72-xxx/BIH</t>
  </si>
  <si>
    <t>n-type IBC</t>
  </si>
  <si>
    <t>Xining</t>
  </si>
  <si>
    <t>HT-SAAE</t>
  </si>
  <si>
    <t>Istanbul</t>
  </si>
  <si>
    <t>Turkey</t>
  </si>
  <si>
    <t>HT60-156M-xxx</t>
  </si>
  <si>
    <t>HT60-18X-xxx</t>
  </si>
  <si>
    <t>HT72-156M(V)-xxx</t>
  </si>
  <si>
    <t>HT72-18X-xxx</t>
  </si>
  <si>
    <t>JA Solar</t>
  </si>
  <si>
    <t>JAM60S10-xxx/MR</t>
  </si>
  <si>
    <t>JAM60S17-xxx/MR</t>
  </si>
  <si>
    <t>JAM72S10-xxx/MR</t>
  </si>
  <si>
    <t>JAM78S10-xxx/MR</t>
  </si>
  <si>
    <t>Jinko </t>
  </si>
  <si>
    <t>JKMxxxM-60HL4-BDVP</t>
  </si>
  <si>
    <t>JKMxxxM-60HL4-TV</t>
  </si>
  <si>
    <t>JKMxxxM-60HLM-TV</t>
  </si>
  <si>
    <t>JKMxxxM-60HL-TV</t>
  </si>
  <si>
    <t>JKMxxxM-60H-TV</t>
  </si>
  <si>
    <t>JKMxxxM-6RL3</t>
  </si>
  <si>
    <t>JKMxxxM-6RL3-B</t>
  </si>
  <si>
    <t>JKMxxxM-6TL3</t>
  </si>
  <si>
    <t>JKMxxxM-6TL3-B</t>
  </si>
  <si>
    <t>JKMxxxM-72HL4-BDVP</t>
  </si>
  <si>
    <t>JKMxxxM-72HL4-TV</t>
  </si>
  <si>
    <t>JKMxxxM-72HLM-TV</t>
  </si>
  <si>
    <t>JKMxxxM-72HL-TV</t>
  </si>
  <si>
    <t>JKMxxxM-72H-TV</t>
  </si>
  <si>
    <t>JKMxxxM-7RL3-V</t>
  </si>
  <si>
    <t>Longi</t>
  </si>
  <si>
    <t>LR4-60HBD-xxxM</t>
  </si>
  <si>
    <t>Taizhou</t>
  </si>
  <si>
    <t>LR4-60HPB-xxxM</t>
  </si>
  <si>
    <t>LR4-60HPH-xxxM</t>
  </si>
  <si>
    <t>LR4-72HBD-xxxM</t>
  </si>
  <si>
    <t>LR4-72HPH-xxxM</t>
  </si>
  <si>
    <t>Maxeon</t>
  </si>
  <si>
    <t>SPR-MAX5-xxx-COM</t>
  </si>
  <si>
    <t>Ensenada</t>
  </si>
  <si>
    <t>Mexico</t>
  </si>
  <si>
    <t>SPR-Axxx-COM</t>
  </si>
  <si>
    <t>Nanjing</t>
  </si>
  <si>
    <t>PSxxxM4GFH-20/TH</t>
  </si>
  <si>
    <t>Phono Solar</t>
  </si>
  <si>
    <t>PSxxxM4GFH-24/TH</t>
  </si>
  <si>
    <t>Qcells</t>
  </si>
  <si>
    <t>Q.PEAK DUO BLK ML-G10+</t>
  </si>
  <si>
    <t>Q.PEAK DUO BLK ML-G9+</t>
  </si>
  <si>
    <t>Q.PEAK DUO BLK-G5</t>
  </si>
  <si>
    <t>Q.PEAK DUO BLK-G6+</t>
  </si>
  <si>
    <t>Q.PEAK DUO G6+</t>
  </si>
  <si>
    <t>Q.PEAK DUO G8+</t>
  </si>
  <si>
    <t>Q.PEAK DUO L-G5.2</t>
  </si>
  <si>
    <t>Q.PEAK DUO L-G6.3/BFG</t>
  </si>
  <si>
    <t>Q.PEAK DUO L-G8.3</t>
  </si>
  <si>
    <t>Q.PEAK DUO L-G8.3/BFG</t>
  </si>
  <si>
    <t>Q.PEAK DUO ML-G10+</t>
  </si>
  <si>
    <t>Q.PEAK DUO XL-G10.3/BFG</t>
  </si>
  <si>
    <t>Q.PEAK DUO XL-G10.c</t>
  </si>
  <si>
    <t>Q.PEAK DUO-G10</t>
  </si>
  <si>
    <t>Q.PEAK DUO-G5</t>
  </si>
  <si>
    <t>REC</t>
  </si>
  <si>
    <t>Tuas</t>
  </si>
  <si>
    <t>Singapore</t>
  </si>
  <si>
    <t>Alpha Black</t>
  </si>
  <si>
    <t>Alpha Pure</t>
  </si>
  <si>
    <t>TP3M Black</t>
  </si>
  <si>
    <t>n-type HJT</t>
  </si>
  <si>
    <t>Risen</t>
  </si>
  <si>
    <t>RSM120-7-xxxBMDG</t>
  </si>
  <si>
    <t>RSM144-7-xxxBMDG</t>
  </si>
  <si>
    <t>Seraphim/SEG Solar</t>
  </si>
  <si>
    <t>SRP-xxx-BMA-BG</t>
  </si>
  <si>
    <t>SRP-xxx-BMB-BG</t>
  </si>
  <si>
    <t>Wuxi</t>
  </si>
  <si>
    <t>STPXXXS-C54/Umhb</t>
  </si>
  <si>
    <t>Suntech</t>
  </si>
  <si>
    <t>STPXXXS-C54/Umhm</t>
  </si>
  <si>
    <t>STPxxxS-C72/Vmh</t>
  </si>
  <si>
    <t>Talesun</t>
  </si>
  <si>
    <t>TD6G60M-xxx</t>
  </si>
  <si>
    <t>TD6G72M-xxx</t>
  </si>
  <si>
    <t>TD7G60M-xxx</t>
  </si>
  <si>
    <t>TD7G66M-xxx</t>
  </si>
  <si>
    <t>TD7G72M-xxx</t>
  </si>
  <si>
    <t>TD7G78M-xxx</t>
  </si>
  <si>
    <t>Trina</t>
  </si>
  <si>
    <t>TSM-xxxDE06X.05(II)</t>
  </si>
  <si>
    <t>TSM-xxxDE09.05</t>
  </si>
  <si>
    <t>third</t>
  </si>
  <si>
    <t>TSM-xxxDE09.08</t>
  </si>
  <si>
    <t>TSM-xxxDE15M(II)</t>
  </si>
  <si>
    <t>TSM-xxxDE15V(II)</t>
  </si>
  <si>
    <t>TSM-xxxDE19</t>
  </si>
  <si>
    <t>TSM-xxxDE21</t>
  </si>
  <si>
    <t>TSM-xxxDEG15VC.20(II)</t>
  </si>
  <si>
    <t>TSM-xxxDEG19C.20</t>
  </si>
  <si>
    <t>TSM-xxxDEG21C.20</t>
  </si>
  <si>
    <t>TSM-xxxDEG20C.20</t>
  </si>
  <si>
    <t>TSM-xxxDE20</t>
  </si>
  <si>
    <t>Vikram</t>
  </si>
  <si>
    <t>Kolkata</t>
  </si>
  <si>
    <t>VSMDHT.60.AAA.05</t>
  </si>
  <si>
    <t>VSMDHT.72.AAA.05</t>
  </si>
  <si>
    <t>VSMDHT.78.AAA.05</t>
  </si>
  <si>
    <t>VSUN</t>
  </si>
  <si>
    <t>VSUNxxx-120MH</t>
  </si>
  <si>
    <t>VSUNxxx-144MH</t>
  </si>
  <si>
    <t>Waaree</t>
  </si>
  <si>
    <t>Valsad</t>
  </si>
  <si>
    <t>WSM-AAA</t>
  </si>
  <si>
    <t>ZNShine</t>
  </si>
  <si>
    <t>ZXM7-SHLDD108-xxx/M</t>
  </si>
  <si>
    <t>Phnom Penh</t>
  </si>
  <si>
    <t>Cambodia</t>
  </si>
  <si>
    <t>ZXM7-SHLDD120-xxx/M</t>
  </si>
  <si>
    <t>ZXM7-SHLDD144-xxx/M</t>
  </si>
  <si>
    <t>Jinko</t>
  </si>
  <si>
    <t>380-425</t>
  </si>
  <si>
    <t>x</t>
  </si>
  <si>
    <t>JKMxxxN-54HL4-B</t>
  </si>
  <si>
    <t>JKMxxxN-54HL4-(V)</t>
  </si>
  <si>
    <t>JKMxxxN-60HL4-(V)</t>
  </si>
  <si>
    <t>JKMxxxN-72HL4-BDV</t>
  </si>
  <si>
    <t>JKMxxxN-72HL4-TV</t>
  </si>
  <si>
    <t>JKMxxxN-72HL4-(V)</t>
  </si>
  <si>
    <t>JKMxxxN-78HL4-BDV</t>
  </si>
  <si>
    <t>JKMxxxN-78HL4-TV</t>
  </si>
  <si>
    <t>JKMxxxN-78HL4-(V)</t>
  </si>
  <si>
    <t>TSM-xxxNEG19RC.20</t>
  </si>
  <si>
    <t>JAM54S30-xxx/MR</t>
  </si>
  <si>
    <t>JAM54S31-xxx/MR</t>
  </si>
  <si>
    <t>JAM72D30-xxx/GB</t>
  </si>
  <si>
    <t>JAM72D30-xxx/MB</t>
  </si>
  <si>
    <t>JAM72S30-xxx/MR</t>
  </si>
  <si>
    <t>Q.PEAK DUO BLK-G10+</t>
  </si>
  <si>
    <t>Q.PEAK DUO XL-G10.2</t>
  </si>
  <si>
    <t>Q.PEAK DUO XL-G10.3</t>
  </si>
  <si>
    <t>Q.PEAK DUO XL-G10.d</t>
  </si>
  <si>
    <t>Q.PEAK DUO XL-G11.3/BFG</t>
  </si>
  <si>
    <t>CHSM54N(BL)-HC-xxx</t>
  </si>
  <si>
    <t>CHSM54N(DG)/F-BH-xxx</t>
  </si>
  <si>
    <t>CHSM54N(DG)/F-HC-xxx</t>
  </si>
  <si>
    <t>CHSM54N(DGT)/F-BH-xxx</t>
  </si>
  <si>
    <t>CHSM54N-HC-xxx</t>
  </si>
  <si>
    <t>CHSM60N(DG)/F-BH-xxx</t>
  </si>
  <si>
    <t>CHSM60N(DG)/F-HC-xxx</t>
  </si>
  <si>
    <t>CHSM60N-HC-xxx</t>
  </si>
  <si>
    <t>CHSM66M-HC-xxx</t>
  </si>
  <si>
    <t>CHSM72N(DG)/F-BH-xxx</t>
  </si>
  <si>
    <t>CHSM72N-HC-xxx</t>
  </si>
  <si>
    <t>CHSM78N(DG)/F-BH-xxx</t>
  </si>
  <si>
    <t>CHSM78N-HC-xxx</t>
  </si>
  <si>
    <t>ASB-M10-144-AAA (G2B)</t>
  </si>
  <si>
    <t>ASB-M10-144-AAA (G2G)</t>
  </si>
  <si>
    <t>ASB-M10-144-AAA (G2WB)</t>
  </si>
  <si>
    <t>SPR-P6-XXX-BLK</t>
  </si>
  <si>
    <t>SPR-P6-xxx-COM-M-BF</t>
  </si>
  <si>
    <t>SPR-P6-xxx-COM-S-BF</t>
  </si>
  <si>
    <t>SPR-P6-xxx-COM-XS</t>
  </si>
  <si>
    <t>SPR-P6-xxx-UPP</t>
  </si>
  <si>
    <t>PSxxxM8GFH-18/VH</t>
  </si>
  <si>
    <t>PSxxxM8GFH-20/UH</t>
  </si>
  <si>
    <t>PSxxxM8GFH-22/WH</t>
  </si>
  <si>
    <t>PSxxxM8GFH-24/TH</t>
  </si>
  <si>
    <t>VSMDH.54.AAA.05</t>
  </si>
  <si>
    <t>VSMDH.60.AAA.05</t>
  </si>
  <si>
    <t>VSMDH.72.AAA.05</t>
  </si>
  <si>
    <t>VSMDHT.54.AAA.05</t>
  </si>
  <si>
    <t>VSMH.54.AAA.05</t>
  </si>
  <si>
    <t>VSMH.60.AAA.05</t>
  </si>
  <si>
    <t>VSMH.72.AAA.05</t>
  </si>
  <si>
    <t>VSMHBB.54.AAA.05</t>
  </si>
  <si>
    <t>VSMHBB.60.AAA.05</t>
  </si>
  <si>
    <t>BVM7609M-xxx-H-HC</t>
  </si>
  <si>
    <t>BVM7609M-xxx-H-HC-BF-DG</t>
  </si>
  <si>
    <t>BVM7610M-xxx-H-HC</t>
  </si>
  <si>
    <t>BVM7612M-xxx-H-HC</t>
  </si>
  <si>
    <t>FS-6xxx</t>
  </si>
  <si>
    <t>FS-6xxxA-P</t>
  </si>
  <si>
    <t>FS-6xxxA-P-I</t>
  </si>
  <si>
    <t>FS-6xxx-P</t>
  </si>
  <si>
    <t>FS-6xxx-P-I</t>
  </si>
  <si>
    <t>HT54-18X-xxx</t>
  </si>
  <si>
    <t>HT78-18X-xxx</t>
  </si>
  <si>
    <t>SIL-xxxHC</t>
  </si>
  <si>
    <t>SIL-xxxHC+</t>
  </si>
  <si>
    <t>SIL-xxxHN</t>
  </si>
  <si>
    <t>YLxxxD-37e 1/2</t>
  </si>
  <si>
    <t>YLxxxD-49e 1/2</t>
  </si>
  <si>
    <t>YLxxxDF54 e/2</t>
  </si>
  <si>
    <t>YLxxxDF72 e/2</t>
  </si>
  <si>
    <t>ZXM7-SHLDD132-xxx/M</t>
  </si>
  <si>
    <t>TD7G66M</t>
  </si>
  <si>
    <t>TD7G72M</t>
  </si>
  <si>
    <t>TP7G54M</t>
  </si>
  <si>
    <t>TP7G72M</t>
  </si>
  <si>
    <t>DMxxxM10-54HBB</t>
  </si>
  <si>
    <t>DMxxxM10-54HSW/HBW</t>
  </si>
  <si>
    <t>DMxxxM10-66HBB</t>
  </si>
  <si>
    <t>DMxxxM10-66HSW/HBW</t>
  </si>
  <si>
    <t>DMxxxM10-72HSW/HBW</t>
  </si>
  <si>
    <t>DMxxxM10-78HSW/HBW</t>
  </si>
  <si>
    <t>DMxxxM10-B54HBB</t>
  </si>
  <si>
    <t>DMxxxM10-B54HST/HBT</t>
  </si>
  <si>
    <t>DMxxxM10-B54HSW/HBW</t>
  </si>
  <si>
    <t>DMxxxM10-B66HST/HBT</t>
  </si>
  <si>
    <t>DMxxxM10-B66HSW/HBW</t>
  </si>
  <si>
    <t>DMxxxM10-B72HSW/HBW</t>
  </si>
  <si>
    <t>DMxxxM10-B78HSW/HBW</t>
  </si>
  <si>
    <t>DMxxxM10T-54HBB</t>
  </si>
  <si>
    <t>DMxxxM10T-54HSW/HBW</t>
  </si>
  <si>
    <t>DMxxxM10T-B54HST/HBT</t>
  </si>
  <si>
    <t>DMxxxM10T-B54HSW/HBW</t>
  </si>
  <si>
    <t>DMxxxM10T-B72HSW/HBW</t>
  </si>
  <si>
    <t>DMxxxM10T-B78HSW/HBW</t>
  </si>
  <si>
    <t>GHxxxM10-B48HST</t>
  </si>
  <si>
    <t>GHxxxM10-B66HSW/HST-C</t>
  </si>
  <si>
    <t>GHxxxM10T-B66HSW/HST-C</t>
  </si>
  <si>
    <t>ET-M754BHxxxBB</t>
  </si>
  <si>
    <t>ET-M754BHxxxGL/GB</t>
  </si>
  <si>
    <t>ET-M754BHxxxTW/TB</t>
  </si>
  <si>
    <t>ET-M754BHxxxWW/WB</t>
  </si>
  <si>
    <t>ET-M760BHxxxBB</t>
  </si>
  <si>
    <t>ET-M760BHxxxGL/GB</t>
  </si>
  <si>
    <t>ET-M760BHxxxTW/TB</t>
  </si>
  <si>
    <t>ET-M760BHxxxWW/WB</t>
  </si>
  <si>
    <t>ET-M766BHxxxBB</t>
  </si>
  <si>
    <t>ET-M766BHxxxGL/GB</t>
  </si>
  <si>
    <t>ET-M766BHxxxTW/TB</t>
  </si>
  <si>
    <t>ET-M766BHxxxWW/WB</t>
  </si>
  <si>
    <t>ET-M772BHxxxBB</t>
  </si>
  <si>
    <t>ET-M772BHxxxGL/GB</t>
  </si>
  <si>
    <t>ET-M772BHxxxTW/TB</t>
  </si>
  <si>
    <t>ET-M772BHxxxWW/WB</t>
  </si>
  <si>
    <t>ET-M778BHxxxBB</t>
  </si>
  <si>
    <t>ET-M778BHxxxGL/GB</t>
  </si>
  <si>
    <t>ET-M778BHxxxTW/TB</t>
  </si>
  <si>
    <t>ET-M778BHxxxWW/WB</t>
  </si>
  <si>
    <t>HiS-SxxxXG</t>
  </si>
  <si>
    <t>HiS-SxxxXG(BK)</t>
  </si>
  <si>
    <t>HiS-SxxxXH</t>
  </si>
  <si>
    <t>HiS-SxxxXH(BK)</t>
  </si>
  <si>
    <t>HiS-SxxxXI</t>
  </si>
  <si>
    <t>HiS-SxxxXI(BK)</t>
  </si>
  <si>
    <t>HiS-SxxxYG</t>
  </si>
  <si>
    <t>HiS-SxxxYG(BK)</t>
  </si>
  <si>
    <t>HiS-SxxxYH</t>
  </si>
  <si>
    <t>HiS-SxxxYH(BK)</t>
  </si>
  <si>
    <t>HiS-SxxxYI</t>
  </si>
  <si>
    <t>HiS-SxxxYI(BK)</t>
  </si>
  <si>
    <t>108HC-M10-SL</t>
  </si>
  <si>
    <t>144HC-M10-SL-Bifacial</t>
  </si>
  <si>
    <t>156HC-M10-SL-Bifacial</t>
  </si>
  <si>
    <t>RSM110-8-xxxBMDG</t>
  </si>
  <si>
    <t>RSM110-8-xxxM</t>
  </si>
  <si>
    <t>RSM120-8-xxxBMDG</t>
  </si>
  <si>
    <t>RSM120-8-xxxM</t>
  </si>
  <si>
    <t>RSM132-8-xxxBMDG</t>
  </si>
  <si>
    <t>RSM132-8-xxxM</t>
  </si>
  <si>
    <t>VSUNxxx-108BMH</t>
  </si>
  <si>
    <t>VSUNxxx-108BMH-DG</t>
  </si>
  <si>
    <t>VSUNxxx-120BMH</t>
  </si>
  <si>
    <t>VSUNxxx-120BMH-DG</t>
  </si>
  <si>
    <t>VSUNxxx-132BMH</t>
  </si>
  <si>
    <t>VSUNxxx-132BMH-DG</t>
  </si>
  <si>
    <t>VSUNxxx-144BMH</t>
  </si>
  <si>
    <t>VSUNxxx-144BMH-DG</t>
  </si>
  <si>
    <t>VSUNxxx-144BMH-DG (M6)</t>
  </si>
  <si>
    <t>CS3N-xxxMS</t>
  </si>
  <si>
    <t>CS3W-xxxMS</t>
  </si>
  <si>
    <t>JW-HD108N</t>
  </si>
  <si>
    <t>JW-HD144N</t>
  </si>
  <si>
    <t>JW-HT108N</t>
  </si>
  <si>
    <t>JW-HT144N</t>
  </si>
  <si>
    <t>SEG-XXX-BTA-BG</t>
  </si>
  <si>
    <t>SEG-XXX-BTB-BG</t>
  </si>
  <si>
    <t>SEG-XXX-BTD-BG</t>
  </si>
  <si>
    <t>Bi-55-AAA</t>
  </si>
  <si>
    <t>Bi-62-AAA</t>
  </si>
  <si>
    <t>WSMD-AAA (132)</t>
  </si>
  <si>
    <t>WSMD-AAA (144)</t>
  </si>
  <si>
    <t>WSMDB-AAA (108)</t>
  </si>
  <si>
    <t>WSMDB-AAA (120)</t>
  </si>
  <si>
    <t>WSMDB-AAA (132)</t>
  </si>
  <si>
    <t>WSMDB-AAA (144)</t>
  </si>
  <si>
    <t>WSMDi-AAA</t>
  </si>
  <si>
    <t>WSMDP-AAA</t>
  </si>
  <si>
    <t>AExxxMD-108</t>
  </si>
  <si>
    <t>AExxxMD-108E</t>
  </si>
  <si>
    <t>AExxxMD-120</t>
  </si>
  <si>
    <t>AExxxMD-120E</t>
  </si>
  <si>
    <t>AExxxMD-132</t>
  </si>
  <si>
    <t>AExxxMD-132E</t>
  </si>
  <si>
    <t>AExxxMD-144</t>
  </si>
  <si>
    <t>AExxxMD-144E</t>
  </si>
  <si>
    <t>AIKO-Axxx-MAH54Mb</t>
  </si>
  <si>
    <t>AIKO-Axxx-MAH54Mw</t>
  </si>
  <si>
    <t>AIKO-Axxx-MAH72Mb</t>
  </si>
  <si>
    <t>AIKO-Axxx-MAH72Mw</t>
  </si>
  <si>
    <t>SKA508HDGDC</t>
  </si>
  <si>
    <t>SKA509HDGDC</t>
  </si>
  <si>
    <t>SKA510HDGDC</t>
  </si>
  <si>
    <t>SKA511HDGDC</t>
  </si>
  <si>
    <t>SKA610HDGDC</t>
  </si>
  <si>
    <t>SKA611HDGDC</t>
  </si>
  <si>
    <t>EG-xxxM54-HL/BF-DG</t>
  </si>
  <si>
    <t>EG-xxxM60-HL/BF-DG</t>
  </si>
  <si>
    <t>EG-xxxM72-HL/BF-DG</t>
  </si>
  <si>
    <t>EAAAHCBG108</t>
  </si>
  <si>
    <t>EAAAHCBG120</t>
  </si>
  <si>
    <t>EAAAHCBG132</t>
  </si>
  <si>
    <t>EAAAHCBG144</t>
  </si>
  <si>
    <t>HS-210-B120 DSxxx</t>
  </si>
  <si>
    <t>HS-210-B132 DSxxx</t>
  </si>
  <si>
    <t>PE-AAAHB (108)</t>
  </si>
  <si>
    <t>PE-AAAHB (120)</t>
  </si>
  <si>
    <t>PE-AAAHB (132)</t>
  </si>
  <si>
    <t>PE-AAAHB (144)</t>
  </si>
  <si>
    <t>PE-AAAHGB (108)</t>
  </si>
  <si>
    <t>PE-AAAHGB (120)</t>
  </si>
  <si>
    <t>PE-AAAHGB (132)</t>
  </si>
  <si>
    <t>PE-AAAHGB (144)</t>
  </si>
  <si>
    <t>PE-AAAHM (108)</t>
  </si>
  <si>
    <t>PE-AAAHM (120)</t>
  </si>
  <si>
    <t>PE-AAAHM (132)</t>
  </si>
  <si>
    <t>PE-AAAHM (144)</t>
  </si>
  <si>
    <t>SS8-54HD-xxxM</t>
  </si>
  <si>
    <t>SS8-54HSB-xxxM</t>
  </si>
  <si>
    <t>SS8-54HS-xxxM</t>
  </si>
  <si>
    <t>SS8-60HD-xxxM</t>
  </si>
  <si>
    <t>SS8-60HS-xxxM</t>
  </si>
  <si>
    <t>SS8-72HD-xxxM</t>
  </si>
  <si>
    <t>SS8-72HS-xxxM</t>
  </si>
  <si>
    <t>Trina Solar</t>
  </si>
  <si>
    <t>REC Group</t>
  </si>
  <si>
    <t>Vikram Solar</t>
  </si>
  <si>
    <t>Boviet Solar</t>
  </si>
  <si>
    <t>Silfab Solar</t>
  </si>
  <si>
    <t>Yingli Solar</t>
  </si>
  <si>
    <t>ZNShine Solar</t>
  </si>
  <si>
    <t>DMEGC Solar</t>
  </si>
  <si>
    <t>HD Hyundai</t>
  </si>
  <si>
    <t>Risen Energy</t>
  </si>
  <si>
    <t>Canadian Solar</t>
  </si>
  <si>
    <t>Jolywood</t>
  </si>
  <si>
    <t>SEG Solar</t>
  </si>
  <si>
    <t>AE Solar</t>
  </si>
  <si>
    <t>Aiko Solar</t>
  </si>
  <si>
    <t>Akcome</t>
  </si>
  <si>
    <t>EGing PV</t>
  </si>
  <si>
    <t>Emmvee</t>
  </si>
  <si>
    <t>Huasun</t>
  </si>
  <si>
    <t>Premier Energies</t>
  </si>
  <si>
    <t>SolarSpace</t>
  </si>
  <si>
    <t>530-575</t>
  </si>
  <si>
    <t>430-475</t>
  </si>
  <si>
    <t>580-625</t>
  </si>
  <si>
    <t>630-675</t>
  </si>
  <si>
    <t>330-375</t>
  </si>
  <si>
    <t>480-525</t>
  </si>
  <si>
    <t>675W</t>
  </si>
  <si>
    <t>n-type ABC</t>
  </si>
  <si>
    <t>Thin Film</t>
  </si>
  <si>
    <t>South Korea</t>
  </si>
  <si>
    <t>Canada</t>
  </si>
  <si>
    <t>Thailand</t>
  </si>
  <si>
    <t>Shangrao</t>
  </si>
  <si>
    <t>Yangzhou</t>
  </si>
  <si>
    <t>Eumseong-gun</t>
  </si>
  <si>
    <t>Mexicali</t>
  </si>
  <si>
    <t>Zhangjiagang</t>
  </si>
  <si>
    <t>Chennai</t>
  </si>
  <si>
    <t>Bac Giang</t>
  </si>
  <si>
    <t>Perrysburg</t>
  </si>
  <si>
    <t>Mississauga</t>
  </si>
  <si>
    <t>Tianjin</t>
  </si>
  <si>
    <t>Siyang</t>
  </si>
  <si>
    <t>Dongyang City</t>
  </si>
  <si>
    <t>Soi-myeon</t>
  </si>
  <si>
    <t>Yiwu City</t>
  </si>
  <si>
    <t>Viet Yen District</t>
  </si>
  <si>
    <t>Sriracha</t>
  </si>
  <si>
    <t>Taizhou City</t>
  </si>
  <si>
    <t>Changzhi</t>
  </si>
  <si>
    <t>Hongze</t>
  </si>
  <si>
    <t>Foshan</t>
  </si>
  <si>
    <t>Changzhou</t>
  </si>
  <si>
    <t>Bangalore</t>
  </si>
  <si>
    <t>Xuancheng</t>
  </si>
  <si>
    <t>Hyderabad</t>
  </si>
  <si>
    <t>Peixian</t>
  </si>
  <si>
    <t>Yancheng</t>
  </si>
  <si>
    <t>Pho Yen Town</t>
  </si>
  <si>
    <t>Factory Location City 1</t>
  </si>
  <si>
    <t>Factory Location City 2</t>
  </si>
  <si>
    <t>Factory Location City 3</t>
  </si>
  <si>
    <t>Jincheon-gun</t>
  </si>
  <si>
    <t>Factory Location Country 1</t>
  </si>
  <si>
    <t>Factory Location City 4</t>
  </si>
  <si>
    <t>Factory Location Country 2</t>
  </si>
  <si>
    <t>Ho Chi Minh</t>
  </si>
  <si>
    <t>USA</t>
  </si>
  <si>
    <t>Factory Location Country 3</t>
  </si>
  <si>
    <t>Malaysia</t>
  </si>
  <si>
    <t>Thuan Thanh District</t>
  </si>
  <si>
    <t>Haining</t>
  </si>
  <si>
    <t>Chuzhou</t>
  </si>
  <si>
    <t>Xuzhou</t>
  </si>
  <si>
    <t>Perai</t>
  </si>
  <si>
    <t>Thai Nguyen</t>
  </si>
  <si>
    <t>Factory Location Country 4</t>
  </si>
  <si>
    <t>Changsu County</t>
  </si>
  <si>
    <t>Lianyungang</t>
  </si>
  <si>
    <t>Yizheng City</t>
  </si>
  <si>
    <t>Fengxian</t>
  </si>
  <si>
    <t>Hefei</t>
  </si>
  <si>
    <t>Cyberjaya</t>
  </si>
  <si>
    <t>Dalton</t>
  </si>
  <si>
    <t>Yiwu</t>
  </si>
  <si>
    <t>Mabyangporn</t>
  </si>
  <si>
    <t>Dinh Tram Industrial Zone</t>
  </si>
  <si>
    <t>Thuan Thanh II Industrial Zone</t>
  </si>
  <si>
    <t>Adani/Mundra</t>
  </si>
  <si>
    <t>BVM6612M-xxxL-H-BF-DG</t>
  </si>
  <si>
    <t>BVM6610M-xxxL-H-BF-DG</t>
  </si>
  <si>
    <t>BVM6612M-xxxL-H-HC-BF-DG</t>
  </si>
  <si>
    <t>BVM6610M-xxxL-H-HC-BF-DG</t>
  </si>
  <si>
    <t>ET-M660BHxxxTW</t>
  </si>
  <si>
    <t>GCL-M3/72DH</t>
  </si>
  <si>
    <t>GCL-M3/72GDF</t>
  </si>
  <si>
    <t>GCL-M3/60DH</t>
  </si>
  <si>
    <t>GCL-M3/60GDF</t>
  </si>
  <si>
    <t>GCL-M3/72H</t>
  </si>
  <si>
    <t>GCL-M6/72GDF</t>
  </si>
  <si>
    <t>GCL-M3/60H</t>
  </si>
  <si>
    <t>GCL-M6/60GDF</t>
  </si>
  <si>
    <t>GCL</t>
  </si>
  <si>
    <t>Hyundai</t>
  </si>
  <si>
    <t>HiS-SxxxGI</t>
  </si>
  <si>
    <t>LR4-72HIBD-xxxM</t>
  </si>
  <si>
    <t>LR4-72HIH-xxxM</t>
  </si>
  <si>
    <t>LR4-60HIBD-xxxM</t>
  </si>
  <si>
    <t>LR4-60HIB-xxxM</t>
  </si>
  <si>
    <t>LR6-72HPH-xxxM</t>
  </si>
  <si>
    <t>LR6-60HPH-xxxM</t>
  </si>
  <si>
    <t>LR6-60HPB-xxxM</t>
  </si>
  <si>
    <t>Maxeon/SunPower</t>
  </si>
  <si>
    <t>SPR-Axxx-G-AC</t>
  </si>
  <si>
    <t>SPR-MAX5-xxx-E3-AC</t>
  </si>
  <si>
    <t>SPR-Axxx-BLK-G-AC</t>
  </si>
  <si>
    <t>SPR-MAX5-xxx-BLK-E3-AC</t>
  </si>
  <si>
    <t>SPR-Axxx</t>
  </si>
  <si>
    <t>SPR-MAX5-xxx</t>
  </si>
  <si>
    <t>SPR-Axxx-BLK</t>
  </si>
  <si>
    <t>SPR-MAX5-xxx-BLK</t>
  </si>
  <si>
    <t>SPR-P3-xxx-COM-1500</t>
  </si>
  <si>
    <t>SPR-P3-xxx-BLK</t>
  </si>
  <si>
    <t>Q.PEAK DUO G5</t>
  </si>
  <si>
    <t>Q.PEAK DUO BLK-G6+/SC</t>
  </si>
  <si>
    <t>Q.PEAK DUO-G6+</t>
  </si>
  <si>
    <t>Q.PEAK DUO-G7</t>
  </si>
  <si>
    <t>Q.PEAK DUO BLK-G7</t>
  </si>
  <si>
    <t>Q.PEAK DUO BLK-G8+</t>
  </si>
  <si>
    <t>Q.PEAK DUO-G8+</t>
  </si>
  <si>
    <t>Seraphim</t>
  </si>
  <si>
    <t>SIL-xxxBL</t>
  </si>
  <si>
    <t>Silfab</t>
  </si>
  <si>
    <t>ET-M672BHxxxTW</t>
  </si>
  <si>
    <t>HT72-156M(V)</t>
  </si>
  <si>
    <t>JAM72S09-xxx/PR</t>
  </si>
  <si>
    <t>JAM60S09-xxx/PR</t>
  </si>
  <si>
    <t>LG Electronics</t>
  </si>
  <si>
    <t>Q.PLUS DUO L-G5.2</t>
  </si>
  <si>
    <t>Q.PLUS DUO-G5</t>
  </si>
  <si>
    <t>Q.PEAK DUO L-G6.2</t>
  </si>
  <si>
    <t>Q.PEAK DUO L-G7</t>
  </si>
  <si>
    <t>Alpha</t>
  </si>
  <si>
    <t>VSUNxxx-72MH</t>
  </si>
  <si>
    <t>VSUNxxx-60MH</t>
  </si>
  <si>
    <t>BVM6612M-xxxL-H-BF</t>
  </si>
  <si>
    <t>BVM6610M-xxxL-H-BF</t>
  </si>
  <si>
    <t>LGxxxN1C-N5</t>
  </si>
  <si>
    <t>LGxxxN1C-V5</t>
  </si>
  <si>
    <t>HHDC</t>
  </si>
  <si>
    <t>SPICN6(MDF)-72-xxx</t>
  </si>
  <si>
    <t>BIH</t>
  </si>
  <si>
    <t>JW-HD144N-xxx</t>
  </si>
  <si>
    <t>JW-HD120N-xxx</t>
  </si>
  <si>
    <t>SPR-P3-xxx-BLK-E3-AC</t>
  </si>
  <si>
    <t>Q.PEAK DUO BLK-G6+/AC</t>
  </si>
  <si>
    <t>BVM6612M-xxxL-H</t>
  </si>
  <si>
    <t>BVM6610M-xxxL-H</t>
  </si>
  <si>
    <t>ET-M672BHxxxBB</t>
  </si>
  <si>
    <t>HT72-156M</t>
  </si>
  <si>
    <t>HT60-156M</t>
  </si>
  <si>
    <t>LGxxxN2W-V5</t>
  </si>
  <si>
    <t>LGxxxQ1C-A6</t>
  </si>
  <si>
    <t>Q.PEAK DUO XL-G9.2</t>
  </si>
  <si>
    <t>TSM-xxxDD06M(II)</t>
  </si>
  <si>
    <t>ASB-7-AAA-p</t>
  </si>
  <si>
    <t>ASB-6-AAA-p</t>
  </si>
  <si>
    <t>ASB-7-AAA-n</t>
  </si>
  <si>
    <t>ASB-6-AAA-n</t>
  </si>
  <si>
    <t>CHSM72P-HC-xxx</t>
  </si>
  <si>
    <t>CHSM60P-HC-xxx</t>
  </si>
  <si>
    <t>CHSM72M (DG)-B-xxx</t>
  </si>
  <si>
    <t>CHSM60M (DG)-B-xxx</t>
  </si>
  <si>
    <t>CS1H-MS</t>
  </si>
  <si>
    <t>GCL-M6/72H</t>
  </si>
  <si>
    <t>GCL-M6/60H</t>
  </si>
  <si>
    <t>GCL-M6/72DH</t>
  </si>
  <si>
    <t>Q.PEAK DUO G6</t>
  </si>
  <si>
    <t>Q.PEAK DUO G7</t>
  </si>
  <si>
    <t>72M-xxx</t>
  </si>
  <si>
    <t>60MBLK HOME PV</t>
  </si>
  <si>
    <t>HT72-156M (V)</t>
  </si>
  <si>
    <t>HT60-156M (V)</t>
  </si>
  <si>
    <t>HT72-156M (PDV)-BF</t>
  </si>
  <si>
    <t>HT60-156M (PDV)-BF</t>
  </si>
  <si>
    <t>JKMxxxM-72HL-V</t>
  </si>
  <si>
    <t>JKMxxxM-60HL-V</t>
  </si>
  <si>
    <t>LONGi</t>
  </si>
  <si>
    <t>LR6-72PH-xxxM</t>
  </si>
  <si>
    <t>LR6-60PB-xxxM</t>
  </si>
  <si>
    <t>VBHNxxxSA17</t>
  </si>
  <si>
    <t>Panasonic</t>
  </si>
  <si>
    <t>RECxxxTP2M</t>
  </si>
  <si>
    <t>Sunergy California</t>
  </si>
  <si>
    <t>CSUNxxx-72MH5</t>
  </si>
  <si>
    <t>SLAxxxM</t>
  </si>
  <si>
    <t>SLGxxxM</t>
  </si>
  <si>
    <t>CSUNxxx-60MH5</t>
  </si>
  <si>
    <t>STPxxxS-24/Vfh</t>
  </si>
  <si>
    <t>STPxxxS-20/Wfh</t>
  </si>
  <si>
    <t>TSM-xxxPE05H</t>
  </si>
  <si>
    <t>TSM-xxxPE14H</t>
  </si>
  <si>
    <t>ZXP6-72-xxx/P</t>
  </si>
  <si>
    <t>ZXP6-60-xxx/P</t>
  </si>
  <si>
    <t>Eldora VSP.72.AAA.05</t>
  </si>
  <si>
    <t>Somera VSM.72.AAA.05</t>
  </si>
  <si>
    <t>Somera VSM.60.AAA.05</t>
  </si>
  <si>
    <t>Eldora VSP.60.AAA.05</t>
  </si>
  <si>
    <t>BVM6612M-xxx-H</t>
  </si>
  <si>
    <t>BVM6610M-xxx-H</t>
  </si>
  <si>
    <t>SRP-xxx-6MA-HV</t>
  </si>
  <si>
    <t>SRP-xxx-6MB-HV</t>
  </si>
  <si>
    <t>SunPower</t>
  </si>
  <si>
    <t>TSM-xxxPE14A</t>
  </si>
  <si>
    <t>TSM-xxxPE05A</t>
  </si>
  <si>
    <t>TSM-xxxDE14A(II)</t>
  </si>
  <si>
    <t>TSM-xxxDE05A(II)</t>
  </si>
  <si>
    <t>Gujarat</t>
  </si>
  <si>
    <t>Yixing</t>
  </si>
  <si>
    <t>Van Trung Industrial Park</t>
  </si>
  <si>
    <t>Mountain Iron</t>
  </si>
  <si>
    <t>Kuching</t>
  </si>
  <si>
    <t>Buffalo</t>
  </si>
  <si>
    <t>Bellingham</t>
  </si>
  <si>
    <t>GCL-M6/72Hxxx</t>
  </si>
  <si>
    <t>GCL-M6/60Hxxx</t>
  </si>
  <si>
    <t>GCL-P6/72Hxxx</t>
  </si>
  <si>
    <t>GCL-P6/60Hxxx</t>
  </si>
  <si>
    <t>JAM60S02-xxx/PR</t>
  </si>
  <si>
    <t>JAP72S01-xxx/SC</t>
  </si>
  <si>
    <t>JAP60S01-xxx/SC</t>
  </si>
  <si>
    <t>JKMxxxM-60B</t>
  </si>
  <si>
    <t>JKMxxxM-72</t>
  </si>
  <si>
    <t>JKMxxxM-72-V</t>
  </si>
  <si>
    <t>JKMxxxM-60</t>
  </si>
  <si>
    <t>JKMxxxM-60-V</t>
  </si>
  <si>
    <t>REC Solar</t>
  </si>
  <si>
    <t>RECxxxTP2</t>
  </si>
  <si>
    <t>TSM-xxxDE14H(II)</t>
  </si>
  <si>
    <t>TSM-xxxDE05H(II)</t>
  </si>
  <si>
    <t>ASM-7-PERC-AAA</t>
  </si>
  <si>
    <t>ASM-6-PERC-AAA</t>
  </si>
  <si>
    <t>ASP-7-AAA</t>
  </si>
  <si>
    <t>ASP-6-AAA</t>
  </si>
  <si>
    <t>PSxxxP-24/T</t>
  </si>
  <si>
    <t>PSxxxP-20/U</t>
  </si>
  <si>
    <t>Shanghai</t>
  </si>
  <si>
    <t>ASP-7-xxx</t>
  </si>
  <si>
    <t>BYD</t>
  </si>
  <si>
    <t>BYDxxxP6K-36</t>
  </si>
  <si>
    <t>CHSM6612M/HV-xxx</t>
  </si>
  <si>
    <t>CHSM6612P/HV-xxx</t>
  </si>
  <si>
    <t>Flex</t>
  </si>
  <si>
    <t>FXS-xxxBB-SBD1W</t>
  </si>
  <si>
    <t>FXS-xxxBC-SAD1W</t>
  </si>
  <si>
    <t>GCL-P6/72xxx</t>
  </si>
  <si>
    <t>HT72-156P-xxx</t>
  </si>
  <si>
    <t>JAM6(K)(ZEP)-60-xxx/PR</t>
  </si>
  <si>
    <t>JKMSxxxPP-60</t>
  </si>
  <si>
    <t>JKMxxxPP-60</t>
  </si>
  <si>
    <t>JKMxxxPP-72</t>
  </si>
  <si>
    <t>JKMxxxPP-72-V</t>
  </si>
  <si>
    <t>LGxxxS2W-A5</t>
  </si>
  <si>
    <t>Neo Solar Power</t>
  </si>
  <si>
    <t>D6MxxxE4A</t>
  </si>
  <si>
    <t>D6PxxxE3A</t>
  </si>
  <si>
    <t>VBHNxxxSA16</t>
  </si>
  <si>
    <t>SPR-P19-xxx-COM</t>
  </si>
  <si>
    <t>SunSpark Technology</t>
  </si>
  <si>
    <t>SST-xxxM</t>
  </si>
  <si>
    <t>STPxxx-20/Wem</t>
  </si>
  <si>
    <t>TSM-xxxDD05A.08(II)</t>
  </si>
  <si>
    <t>TSM-xxxDD05A.18(II)</t>
  </si>
  <si>
    <t>TSM-xxxPD14</t>
  </si>
  <si>
    <t>Yingli</t>
  </si>
  <si>
    <t>YLxxxD-36b</t>
  </si>
  <si>
    <t>BYDxxxP6C-36</t>
  </si>
  <si>
    <t>FXS-xxxBB-SAB1W</t>
  </si>
  <si>
    <t>Q.PLUS BFR-G4.1</t>
  </si>
  <si>
    <t>HT60-156P-xxx</t>
  </si>
  <si>
    <t>TSM-xxxDD14A.18(II)</t>
  </si>
  <si>
    <t>FXS-xxxBC-SBD1W</t>
  </si>
  <si>
    <t>JKMSxxxPP-72</t>
  </si>
  <si>
    <t>YLxxxP-35b</t>
  </si>
  <si>
    <t>PowerXT-xxxU-WM</t>
  </si>
  <si>
    <t>Solaria</t>
  </si>
  <si>
    <t>FS-4115-3</t>
  </si>
  <si>
    <t>Eumseong Gun</t>
  </si>
  <si>
    <t>Ningjin</t>
  </si>
  <si>
    <t>Gelang Patah</t>
  </si>
  <si>
    <t>Kulim</t>
  </si>
  <si>
    <t>Fremont</t>
  </si>
  <si>
    <t>Riverside</t>
  </si>
  <si>
    <t>Pluakdaeng</t>
  </si>
  <si>
    <t>Baoding</t>
  </si>
  <si>
    <t>Gumi</t>
  </si>
  <si>
    <t>JKMxxxP/PP</t>
  </si>
  <si>
    <t>KUxxx-6XPA</t>
  </si>
  <si>
    <t>Kyocera</t>
  </si>
  <si>
    <t>LR6-72-xxxM</t>
  </si>
  <si>
    <t>LR6-72PE-xxxM</t>
  </si>
  <si>
    <t>D6MxxxB4A</t>
  </si>
  <si>
    <t>D6MxxxB3A</t>
  </si>
  <si>
    <t>SolarWorld</t>
  </si>
  <si>
    <t>SPR-P17-xxx-COM</t>
  </si>
  <si>
    <t>TP672M-xxx</t>
  </si>
  <si>
    <t>TP660P-xxx</t>
  </si>
  <si>
    <t>DD14A(II)</t>
  </si>
  <si>
    <t>TSM-xxxPD05.18</t>
  </si>
  <si>
    <t>TSM-xxxPD14.18</t>
  </si>
  <si>
    <t>SW xxx Mono Black</t>
  </si>
  <si>
    <t>SW xxx Mono</t>
  </si>
  <si>
    <t>Hanwha</t>
  </si>
  <si>
    <t>S-Energy</t>
  </si>
  <si>
    <t>SNxxxP-15</t>
  </si>
  <si>
    <t>SRP-xxx-6PA</t>
  </si>
  <si>
    <t>SRP-xxx-6PB</t>
  </si>
  <si>
    <t>SunSpark</t>
  </si>
  <si>
    <t>SMX-xxxP</t>
  </si>
  <si>
    <t>PowerXT-xxxU</t>
  </si>
  <si>
    <t>VSP.72.aaa.03</t>
  </si>
  <si>
    <t>VSP.60.aaa.03</t>
  </si>
  <si>
    <t>GCL P6/72315</t>
  </si>
  <si>
    <t>Q.PLUS BFR G4.1</t>
  </si>
  <si>
    <t>RECxxxTP BLK</t>
  </si>
  <si>
    <t>Q.PRO BFR-G4</t>
  </si>
  <si>
    <t>SLG320M</t>
  </si>
  <si>
    <t>Q.PRO L-G2</t>
  </si>
  <si>
    <t>Flextronics</t>
  </si>
  <si>
    <t>FXS-XXXBC-SAD1W</t>
  </si>
  <si>
    <t>HiS-MxxxTI</t>
  </si>
  <si>
    <t>YL310P-35b</t>
  </si>
  <si>
    <t>Q.PLUS L-G4.2</t>
  </si>
  <si>
    <t>HiS-SxxxRG</t>
  </si>
  <si>
    <t>Taiwan</t>
  </si>
  <si>
    <t>EumSeong-gun</t>
  </si>
  <si>
    <t>Johor</t>
  </si>
  <si>
    <t>Bac Glanq Province</t>
  </si>
  <si>
    <t>Eumseong Chunqcheonqbuk-do</t>
  </si>
  <si>
    <t>Tijuana</t>
  </si>
  <si>
    <t>Quzhou</t>
  </si>
  <si>
    <t>Hukou</t>
  </si>
  <si>
    <t>Daejon site</t>
  </si>
  <si>
    <t>Chanqzhou</t>
  </si>
  <si>
    <t>Ontario</t>
  </si>
  <si>
    <t>Hillsboro</t>
  </si>
  <si>
    <t>Milpitas</t>
  </si>
  <si>
    <t>Changshu</t>
  </si>
  <si>
    <t xml:space="preserve">China </t>
  </si>
  <si>
    <t xml:space="preserve">Malaysia </t>
  </si>
  <si>
    <t xml:space="preserve">Vietnam </t>
  </si>
  <si>
    <t>Hengshui</t>
  </si>
  <si>
    <t>Pluakaeng</t>
  </si>
  <si>
    <t>RECOM</t>
  </si>
  <si>
    <t>Tenksolar</t>
  </si>
  <si>
    <t>CSUN</t>
  </si>
  <si>
    <t>Tuzla/Istanbul</t>
  </si>
  <si>
    <t>Qidong</t>
  </si>
  <si>
    <t>Kwidzyn</t>
  </si>
  <si>
    <t>Poland</t>
  </si>
  <si>
    <t>Taoyuan</t>
  </si>
  <si>
    <t>Jintan</t>
  </si>
  <si>
    <t>Inventec</t>
  </si>
  <si>
    <t>LDK</t>
  </si>
  <si>
    <t>Renesola</t>
  </si>
  <si>
    <t>Humidity Freeze (2014-2017)</t>
  </si>
  <si>
    <t>PAN Performance (2020-)</t>
  </si>
  <si>
    <t>LID+LETID (2021-)</t>
  </si>
  <si>
    <t>PID+ (2014)</t>
  </si>
  <si>
    <t>SEG-xxx-BTA-BG</t>
  </si>
  <si>
    <t>SEG-xxx-BTB-BG</t>
  </si>
  <si>
    <t>SEG-xxx-BTD-BG</t>
  </si>
  <si>
    <t>STPxxxS-C54/Umhb</t>
  </si>
  <si>
    <t>STPxxxS-C54/Umhm</t>
  </si>
  <si>
    <t>SPR-P6-xxx-BLK</t>
  </si>
  <si>
    <t>VSP.60.AAA.03</t>
  </si>
  <si>
    <t>VSP.72.AAA.03</t>
  </si>
  <si>
    <t>Module Design</t>
  </si>
  <si>
    <t>Pmp Range</t>
  </si>
  <si>
    <t>Pmp Range Lower</t>
  </si>
  <si>
    <t>Pmp Range Upper</t>
  </si>
  <si>
    <t>Scorecard Year</t>
  </si>
  <si>
    <t>PID</t>
  </si>
  <si>
    <t>Wafer Width</t>
  </si>
  <si>
    <t>Number of Cells</t>
  </si>
  <si>
    <t>Top Performer Categories</t>
  </si>
  <si>
    <t>JKMxxxM-54HL4-V</t>
  </si>
  <si>
    <t>JKMxxxM-60HL4-V</t>
  </si>
  <si>
    <t>JKMxxxM-72HL4-V</t>
  </si>
  <si>
    <t>JKMxxxN-54HL4R-B</t>
  </si>
  <si>
    <t>JKMxxxN-54HL4R-V</t>
  </si>
  <si>
    <t>JKMxxxN-54HL4-V</t>
  </si>
  <si>
    <t>JKMxxxN-60HL4-V</t>
  </si>
  <si>
    <t>JKMxxxN-72HL4-BDX</t>
  </si>
  <si>
    <t>JKMxxxN-72HL4-V</t>
  </si>
  <si>
    <t>JKMxxxN-78HL4-V</t>
  </si>
  <si>
    <t>TSM-xxxNE09R.05</t>
  </si>
  <si>
    <t>TSM-xxxNE09RC.05</t>
  </si>
  <si>
    <t>TSM-xxxNE19R</t>
  </si>
  <si>
    <t>TSM-xxxNE19RC</t>
  </si>
  <si>
    <t>TSM-xxxNE21</t>
  </si>
  <si>
    <t>TSM-xxxNEG18R.28</t>
  </si>
  <si>
    <t>TSM-xxxNEG21C.20</t>
  </si>
  <si>
    <t>TSM-xxxNEG9R.25</t>
  </si>
  <si>
    <t>TSM-xxxNEG9R.28</t>
  </si>
  <si>
    <t>TSM-xxxNEG9RC.27</t>
  </si>
  <si>
    <t>JAM54S30-xxx/MB</t>
  </si>
  <si>
    <t>JAM54S31-xxx/MB</t>
  </si>
  <si>
    <t>JAM72S30-xxx/MB</t>
  </si>
  <si>
    <t>Q.PEAK DUO XL-G11S.3/BFG</t>
  </si>
  <si>
    <t>CHSM54N(BLH)-HC-xxx</t>
  </si>
  <si>
    <t>CHSM54N(DGT)(BLH)/F-BH-xxx</t>
  </si>
  <si>
    <t>CHSM72N(DG)/F-HC-xxx</t>
  </si>
  <si>
    <t>ASB-M10-144-AAA (G2B &amp;#8211; n)</t>
  </si>
  <si>
    <t>ASB-M10-144-AAA (G2B &amp;#8211; p)</t>
  </si>
  <si>
    <t>LR5-72HGD-xxxM</t>
  </si>
  <si>
    <t>SPR-MAX6-xxx</t>
  </si>
  <si>
    <t>n-type xBC</t>
  </si>
  <si>
    <t>SPR-MAX6-xxx-COM</t>
  </si>
  <si>
    <t>SPR-MAX6-xxx-E4-AC</t>
  </si>
  <si>
    <t>SPR-MAX6-xxx-E4-BLK-AC</t>
  </si>
  <si>
    <t>SPR-P6-xxx-BLK-E9-AC</t>
  </si>
  <si>
    <t>PSxxxM8GFH-18/VNH</t>
  </si>
  <si>
    <t>PSxxxM8GFH-20/UNH</t>
  </si>
  <si>
    <t>PSxxxM8GFH-22/WNH</t>
  </si>
  <si>
    <t>PSxxxM8GFH-24/TNH</t>
  </si>
  <si>
    <t>BVM7609M-xxx-H-HC-BF-DG (n)</t>
  </si>
  <si>
    <t>BVM7609M-xxx-H-HC-BF (n)</t>
  </si>
  <si>
    <t>BVM7610M-xxx-H-HC-BF-DG (n)</t>
  </si>
  <si>
    <t>BVM7610M-xxx-H-HC-BF (n)</t>
  </si>
  <si>
    <t>BVM7612M-xxx-H-HC-BF-DG (n)</t>
  </si>
  <si>
    <t>BVM7612M-xxx-H-HC-BF (n)</t>
  </si>
  <si>
    <t>GCL-M10/72GDFxxx</t>
  </si>
  <si>
    <t>GCL-M10/72Hxxx</t>
  </si>
  <si>
    <t>GCL-M10/78Hxxx</t>
  </si>
  <si>
    <t>GCL-NT10/72GDFxxx</t>
  </si>
  <si>
    <t>GCL-NT10/72Hxxx</t>
  </si>
  <si>
    <t>GCL-NT10/78GDFxxx</t>
  </si>
  <si>
    <t>HT54-18X(ND)-F-xxx</t>
  </si>
  <si>
    <t>HT54-18X(N)-xxx</t>
  </si>
  <si>
    <t>HT60-18X(ND)-F-xxx</t>
  </si>
  <si>
    <t>HT60-18X(N)-xxx</t>
  </si>
  <si>
    <t>HT66-18X-xxx</t>
  </si>
  <si>
    <t>HT72-18X(ND)-F-xxx</t>
  </si>
  <si>
    <t>HT72-18X(N)-xxx</t>
  </si>
  <si>
    <t>SIL-xxxBG</t>
  </si>
  <si>
    <t>STPxxxS-C54/Nshkm+</t>
  </si>
  <si>
    <t>STPxxxS-C54/Nshm</t>
  </si>
  <si>
    <t>STPxxxS-C72/Nsh+</t>
  </si>
  <si>
    <t>STPxxxS-C72/Nsh</t>
  </si>
  <si>
    <t>STPxxxS-C78/Nsh+</t>
  </si>
  <si>
    <t>YLxxxCF54 e/2</t>
  </si>
  <si>
    <t>YLxxxCF72 e/2</t>
  </si>
  <si>
    <t>YLxxxCF78 e/2</t>
  </si>
  <si>
    <t>ZXM7-UHLDD108-xxx/N</t>
  </si>
  <si>
    <t>Indonesia</t>
  </si>
  <si>
    <t>ZXM7-UHLDD120-xxx/N</t>
  </si>
  <si>
    <t>ZXM7-UHLDD144-xxx/N</t>
  </si>
  <si>
    <t>DMxxxM10T-B54HBT</t>
  </si>
  <si>
    <t>DMxxxM10T-B54HSW</t>
  </si>
  <si>
    <t>DMxxxM10T-B72HSW</t>
  </si>
  <si>
    <t>DMxxxM10T-B78HSW</t>
  </si>
  <si>
    <t>GHxxxM10T-B32HST-C</t>
  </si>
  <si>
    <t>GHxxxM10T-B36HST</t>
  </si>
  <si>
    <t>GHxxxM10T-B36HST-C</t>
  </si>
  <si>
    <t>GHxxxM10T-B40HST</t>
  </si>
  <si>
    <t>GHxxxM10T-B44HST</t>
  </si>
  <si>
    <t>GHxxxM10T-B44HST-C</t>
  </si>
  <si>
    <t>GHxxxM10T-B48HST</t>
  </si>
  <si>
    <t>GHxxxM10T-B60HST</t>
  </si>
  <si>
    <t>GHxxxM10T-B66HST</t>
  </si>
  <si>
    <t>GHxxxM10T-B72HST</t>
  </si>
  <si>
    <t>ET-N754TBHxxxGL/GB</t>
  </si>
  <si>
    <t>ET-N760TBHxxxGL/GB</t>
  </si>
  <si>
    <t>ET-N766TBHxxxGL/GB</t>
  </si>
  <si>
    <t>ET-N772TBHxxxGL/GB</t>
  </si>
  <si>
    <t>ET-N778TBHxxxGL/GB</t>
  </si>
  <si>
    <t>HiS-SxxxOJ</t>
  </si>
  <si>
    <t>144HC-M10-SL</t>
  </si>
  <si>
    <t>156HC-M10-SL</t>
  </si>
  <si>
    <t>RSM144-10-xxxBNDG</t>
  </si>
  <si>
    <t>VSUNxxxN-108BMH-DG-BB</t>
  </si>
  <si>
    <t>VSUNxxxN-120BMH</t>
  </si>
  <si>
    <t>VSUNxxxN-120BMH-DG</t>
  </si>
  <si>
    <t>VSUNxxxN-120BMH-DG-BB</t>
  </si>
  <si>
    <t>VSUNxxxN-120MH-BB</t>
  </si>
  <si>
    <t>VSUNxxxN-132BMH</t>
  </si>
  <si>
    <t>VSUNxxxN-132BMH-DG</t>
  </si>
  <si>
    <t>VSUNxxxN-132MH-BB</t>
  </si>
  <si>
    <t>VSUNxxxN-144BMH</t>
  </si>
  <si>
    <t>VSUNxxxN-144BMH-DG</t>
  </si>
  <si>
    <t>VSUNxxxN-156BMH-DG</t>
  </si>
  <si>
    <t>CS6.1-36TM-xxx</t>
  </si>
  <si>
    <t>CS6.1-42TM-xxx</t>
  </si>
  <si>
    <t>CS6.1-54TB-xxx</t>
  </si>
  <si>
    <t>CS6.1-54TD-xxx</t>
  </si>
  <si>
    <t>CS6.1-54TM-xxxH</t>
  </si>
  <si>
    <t>CS6.1-60TB-xxx</t>
  </si>
  <si>
    <t>CS6.1-60TM-xxx</t>
  </si>
  <si>
    <t>CS6.1-60TM-xxxH</t>
  </si>
  <si>
    <t>CS6.1-72TB-xxx</t>
  </si>
  <si>
    <t>CS6.1-72TB-xxxH</t>
  </si>
  <si>
    <t>CS6.1-72TD-xxx</t>
  </si>
  <si>
    <t>CS6RA-xxxMS</t>
  </si>
  <si>
    <t>CS6RB-xxxMS</t>
  </si>
  <si>
    <t>CS6R-xxxMS</t>
  </si>
  <si>
    <t>CS6R-xxxMS-HL</t>
  </si>
  <si>
    <t>CS6W-xxxMB-AG</t>
  </si>
  <si>
    <t>CS6W-xxxMS</t>
  </si>
  <si>
    <t>CS7L-xxxMB-AG</t>
  </si>
  <si>
    <t>CS7L-xxxMS</t>
  </si>
  <si>
    <t>CS7L-xxxTB-AG</t>
  </si>
  <si>
    <t>CS7N-xxxMB-AG</t>
  </si>
  <si>
    <t>CS7N-xxxMS</t>
  </si>
  <si>
    <t>CS7N-xxxTB-AG</t>
  </si>
  <si>
    <t>SEG-xxx-BTC-BG</t>
  </si>
  <si>
    <t>SEG-xxx-BTZ-BG</t>
  </si>
  <si>
    <t>Bi-53-xxx</t>
  </si>
  <si>
    <t>Bi-55-xxx</t>
  </si>
  <si>
    <t>Bi-56-xxx</t>
  </si>
  <si>
    <t>Bi-57-xxx</t>
  </si>
  <si>
    <t>Bi-58-xxx</t>
  </si>
  <si>
    <t>Bi-59-xxx</t>
  </si>
  <si>
    <t>Bi-61-xxx</t>
  </si>
  <si>
    <t>Bi-62-xxx</t>
  </si>
  <si>
    <t>Bi-63-xxx</t>
  </si>
  <si>
    <t>Bi-64-xxx</t>
  </si>
  <si>
    <t>WSMDB-xxx</t>
  </si>
  <si>
    <t>WSMDiB-xxx</t>
  </si>
  <si>
    <t>WSMDi-xxx (120)</t>
  </si>
  <si>
    <t>WSMDi-xxx (156)</t>
  </si>
  <si>
    <t>WSMDPB-xxx</t>
  </si>
  <si>
    <t>WSMDP-xxx</t>
  </si>
  <si>
    <t>WSMD-xxx (132)</t>
  </si>
  <si>
    <t>WSMD-xxx (144)</t>
  </si>
  <si>
    <t>AIKO-Axxx-MAH54Db</t>
  </si>
  <si>
    <t>AIKO-Axxx-MAH72Dw</t>
  </si>
  <si>
    <t>EG-xxxNT54-HL/BF-DG</t>
  </si>
  <si>
    <t>EG-xxxNT54-HLV</t>
  </si>
  <si>
    <t>EG-xxxNT54-HLV (black)</t>
  </si>
  <si>
    <t>EG-xxxNT60-HL/BF-DG</t>
  </si>
  <si>
    <t>EG-xxxNT60-HLV</t>
  </si>
  <si>
    <t>EG-xxxNT60-HLV (black)</t>
  </si>
  <si>
    <t>EG-xxxNT72-HL/BF-DG</t>
  </si>
  <si>
    <t>EG-xxxNT72-HLV</t>
  </si>
  <si>
    <t>EG-xxxNT72-HLV (black)</t>
  </si>
  <si>
    <t>EG-xxxNT78-HL/BF-DG</t>
  </si>
  <si>
    <t>EG-xxxNT78-HLV</t>
  </si>
  <si>
    <t>ExxxHCBG108</t>
  </si>
  <si>
    <t>ExxxHCBG120</t>
  </si>
  <si>
    <t>ExxxHCBG132</t>
  </si>
  <si>
    <t>ExxxHCBG144</t>
  </si>
  <si>
    <t>ExxxHCBT108</t>
  </si>
  <si>
    <t>ExxxHCBT120</t>
  </si>
  <si>
    <t>ExxxHCBT132</t>
  </si>
  <si>
    <t>ExxxHCBT144</t>
  </si>
  <si>
    <t>HS-210-B120DS</t>
  </si>
  <si>
    <t>HS-210-B132DS</t>
  </si>
  <si>
    <t>PE-xxxHB (108)</t>
  </si>
  <si>
    <t>PE-xxxHB (120)</t>
  </si>
  <si>
    <t>PE-xxxHB (132)</t>
  </si>
  <si>
    <t>PE-xxxHB (144)</t>
  </si>
  <si>
    <t>PE-xxxHGB (108)</t>
  </si>
  <si>
    <t>PE-xxxHGB (120)</t>
  </si>
  <si>
    <t>PE-xxxHGB (132)</t>
  </si>
  <si>
    <t>PE-xxxHGB (144)</t>
  </si>
  <si>
    <t>PE-xxxHM (108)</t>
  </si>
  <si>
    <t>PE-xxxHM (120)</t>
  </si>
  <si>
    <t>PE-xxxHM (132)</t>
  </si>
  <si>
    <t>PE-xxxHM (144)</t>
  </si>
  <si>
    <t>SS8-66HD-xxxM</t>
  </si>
  <si>
    <t>SS8-66HSB-xxxM</t>
  </si>
  <si>
    <t>SS8-66HS-xxxM</t>
  </si>
  <si>
    <t>SS8-72HB-xxxM</t>
  </si>
  <si>
    <t>SS8-72HSB-xxxM</t>
  </si>
  <si>
    <t>DAS Solar</t>
  </si>
  <si>
    <t>DAS-DH108NA-xxx</t>
  </si>
  <si>
    <t>DAS-DH144NA-xxx</t>
  </si>
  <si>
    <t>DAS-DH156NA-xxx</t>
  </si>
  <si>
    <t>Dehui</t>
  </si>
  <si>
    <t>DH-M154T-xxxW</t>
  </si>
  <si>
    <t>DH-M160T-xxxW</t>
  </si>
  <si>
    <t>DH-M172T-xxxW</t>
  </si>
  <si>
    <t>Golden Solar</t>
  </si>
  <si>
    <t>JGDN120-xxx</t>
  </si>
  <si>
    <t>JGDN132-xxx</t>
  </si>
  <si>
    <t>Goldi Solar</t>
  </si>
  <si>
    <t>GS10-B108-GF-xxx</t>
  </si>
  <si>
    <t>GS10-B108-TF-xxx</t>
  </si>
  <si>
    <t>GS10-B120-GF-xxx</t>
  </si>
  <si>
    <t>GS10-B120-TF-xxx</t>
  </si>
  <si>
    <t>GS10-B132-GF-xxx</t>
  </si>
  <si>
    <t>GS10-B132-TF-xxx</t>
  </si>
  <si>
    <t>GS10-B144-GF-xxx</t>
  </si>
  <si>
    <t>GS10-B144-TF-xxx</t>
  </si>
  <si>
    <t>GS10-M108-BF-xxx</t>
  </si>
  <si>
    <t>GS10-M108-WF-xxx</t>
  </si>
  <si>
    <t>GS10-M120-BF-xxx</t>
  </si>
  <si>
    <t>GS10-M120-WF-xxx</t>
  </si>
  <si>
    <t>GS10-M132-BF-xxx</t>
  </si>
  <si>
    <t>GS10-M132-WF-xxx</t>
  </si>
  <si>
    <t>GS10-M144-BF-xxx</t>
  </si>
  <si>
    <t>GS10-M144-WF-xxx</t>
  </si>
  <si>
    <t>Hanersun Energy</t>
  </si>
  <si>
    <t>HN21N-60H</t>
  </si>
  <si>
    <t>HN21N-60HT</t>
  </si>
  <si>
    <t>HN21N-66H</t>
  </si>
  <si>
    <t>HN21N-66HT</t>
  </si>
  <si>
    <t>Imperial Star</t>
  </si>
  <si>
    <t>ISM7-SHDB108-xxx/M</t>
  </si>
  <si>
    <t>ISM7-SHDB144-xxx/M</t>
  </si>
  <si>
    <t>ISM7-SHDD108-xxx/M</t>
  </si>
  <si>
    <t>ISM7-SHDD144-xxx/M</t>
  </si>
  <si>
    <t>Jakson</t>
  </si>
  <si>
    <t>JH-xxxBT (108)</t>
  </si>
  <si>
    <t>JH-xxxBT (120)</t>
  </si>
  <si>
    <t>JH-xxxBT (132)</t>
  </si>
  <si>
    <t>JH-xxxBT (144)</t>
  </si>
  <si>
    <t>JH-xxxBW/BB (108)</t>
  </si>
  <si>
    <t>JH-xxxBW/BB (120)</t>
  </si>
  <si>
    <t>JH-xxxBW/BB (132)</t>
  </si>
  <si>
    <t>JH-xxxBW/BB (144)</t>
  </si>
  <si>
    <t>JH-xxxM (108)</t>
  </si>
  <si>
    <t>JH-xxxM (120)</t>
  </si>
  <si>
    <t>JH-xxxM (132)</t>
  </si>
  <si>
    <t>JH-xxxM (144)</t>
  </si>
  <si>
    <t>JH-xxxM (156)</t>
  </si>
  <si>
    <t>Jinergy</t>
  </si>
  <si>
    <t>JNBN108-xxx</t>
  </si>
  <si>
    <t>JNBN120-xxx</t>
  </si>
  <si>
    <t>JNBN132-xxx</t>
  </si>
  <si>
    <t>JNBN144-xxx</t>
  </si>
  <si>
    <t>JNBN156-xxx</t>
  </si>
  <si>
    <t>JNMN108-xxx</t>
  </si>
  <si>
    <t>JNMN120-xxx</t>
  </si>
  <si>
    <t>JNMN132-xxx</t>
  </si>
  <si>
    <t>JNMN144-xxx</t>
  </si>
  <si>
    <t>JNMN156-xxx</t>
  </si>
  <si>
    <t>Leapton Solar</t>
  </si>
  <si>
    <t>LP182*182-M-54-NB</t>
  </si>
  <si>
    <t>LP182*182-M-60-NB</t>
  </si>
  <si>
    <t>LP182*182-M-66-NB</t>
  </si>
  <si>
    <t>LP182*182-M-72-NB</t>
  </si>
  <si>
    <t>Meyer Burger</t>
  </si>
  <si>
    <t>MB_B120A1B_xxx</t>
  </si>
  <si>
    <t>MB_TG120B2B_xxx</t>
  </si>
  <si>
    <t>MB_W120A1B_xxx</t>
  </si>
  <si>
    <t>MB_WG144C2S_xxx</t>
  </si>
  <si>
    <t>Mission Solar Energy</t>
  </si>
  <si>
    <t>MSExxxHT0B</t>
  </si>
  <si>
    <t>NE Solar</t>
  </si>
  <si>
    <t>NESEXXX-60MHB-M10</t>
  </si>
  <si>
    <t>NESExxx-60THB-M10</t>
  </si>
  <si>
    <t>NESEXXX-66MHB-M10</t>
  </si>
  <si>
    <t>NESExxx-66THB-M10</t>
  </si>
  <si>
    <t>NESExxx-72MHB-M10</t>
  </si>
  <si>
    <t>NESExxx-72THB-M10</t>
  </si>
  <si>
    <t>PT IDN Solar Tech</t>
  </si>
  <si>
    <t>NUSA108H-xxxMB</t>
  </si>
  <si>
    <t>QN Solar</t>
  </si>
  <si>
    <t>QNM182-HGxxx-60</t>
  </si>
  <si>
    <t>QNM182-HGxxx-72</t>
  </si>
  <si>
    <t>QNM182-HGxxx-78</t>
  </si>
  <si>
    <t>QNM182-HSxxx-54</t>
  </si>
  <si>
    <t>QNM182-HSxxx-60</t>
  </si>
  <si>
    <t>QNM182-HSxxx-72</t>
  </si>
  <si>
    <t>QNM182-HSxxx-78</t>
  </si>
  <si>
    <t>Renew</t>
  </si>
  <si>
    <t>RPS2MH72BDxxx</t>
  </si>
  <si>
    <t>RPS2MH72MBxxx</t>
  </si>
  <si>
    <t>Runergy</t>
  </si>
  <si>
    <t>HY-DH108N8-xxx</t>
  </si>
  <si>
    <t>HY-DH120N8-xxx</t>
  </si>
  <si>
    <t>HY-DH144N8-xxx</t>
  </si>
  <si>
    <t>Saatvik</t>
  </si>
  <si>
    <t>SGExxx-108MBHC</t>
  </si>
  <si>
    <t>SGExxx-120MBHC</t>
  </si>
  <si>
    <t>SGExxx-132MBHC</t>
  </si>
  <si>
    <t>SGExxx-144MBHC</t>
  </si>
  <si>
    <t>Tata Power Solar</t>
  </si>
  <si>
    <t>TPxxxHG10B</t>
  </si>
  <si>
    <t>TPxxxHG10TB</t>
  </si>
  <si>
    <t>TPxxxLG10B</t>
  </si>
  <si>
    <t>TPxxxLG10TB</t>
  </si>
  <si>
    <t>TPxxxMG10TB</t>
  </si>
  <si>
    <t>TPxxxVG10TB</t>
  </si>
  <si>
    <t>Thornova</t>
  </si>
  <si>
    <t>TS-BB54(xxx)</t>
  </si>
  <si>
    <t>TS-BB60(xxx)</t>
  </si>
  <si>
    <t>TS-BB66(xxx)</t>
  </si>
  <si>
    <t>TS-BB72(xxx)</t>
  </si>
  <si>
    <t>TS-BG54(xxx)</t>
  </si>
  <si>
    <t>TS-BG60(xxx)</t>
  </si>
  <si>
    <t>TS-BG66(xxx)</t>
  </si>
  <si>
    <t>TS-BG72(xxx)</t>
  </si>
  <si>
    <t>TS-BW54(xxx)</t>
  </si>
  <si>
    <t>TS-BW60(xxx)</t>
  </si>
  <si>
    <t>TS-BW66(xxx)</t>
  </si>
  <si>
    <t>TS-BW72(xxx)</t>
  </si>
  <si>
    <t>Tongwei Solar</t>
  </si>
  <si>
    <t>TWMNH-48HCxxx</t>
  </si>
  <si>
    <t>TWMNH-48HDxxx</t>
  </si>
  <si>
    <t>TWMNH-54HDxxx</t>
  </si>
  <si>
    <t>TWMNH-60HDxxx</t>
  </si>
  <si>
    <t>TWMNH-66HDxxx</t>
  </si>
  <si>
    <t>Wafer Length</t>
  </si>
  <si>
    <t>Hail Stress Sequence (2024-)</t>
  </si>
  <si>
    <t>Germany</t>
  </si>
  <si>
    <t>Switzerland</t>
  </si>
  <si>
    <t>680-725</t>
  </si>
  <si>
    <t>280-325</t>
  </si>
  <si>
    <t>&lt;280</t>
  </si>
  <si>
    <t>Guangdong</t>
  </si>
  <si>
    <t>Changshu City</t>
  </si>
  <si>
    <t>Tien Du</t>
  </si>
  <si>
    <t>Sihong County</t>
  </si>
  <si>
    <t>Jiaxing</t>
  </si>
  <si>
    <t>EliTe Solar/ET Solar</t>
  </si>
  <si>
    <t>Feidong County</t>
  </si>
  <si>
    <t>Suzhou</t>
  </si>
  <si>
    <t>Navsari</t>
  </si>
  <si>
    <t>Nangtong</t>
  </si>
  <si>
    <t>Kampong Speu</t>
  </si>
  <si>
    <t>Greater Noida</t>
  </si>
  <si>
    <t>Lvliang</t>
  </si>
  <si>
    <t>Jiangsu</t>
  </si>
  <si>
    <t>Xi'an</t>
  </si>
  <si>
    <t>Freiberg</t>
  </si>
  <si>
    <t>Gwatt</t>
  </si>
  <si>
    <t>YiXing</t>
  </si>
  <si>
    <t>San Antonio</t>
  </si>
  <si>
    <t>Kota Batam</t>
  </si>
  <si>
    <t>Batam</t>
  </si>
  <si>
    <t>Yichang</t>
  </si>
  <si>
    <t>Jaipur</t>
  </si>
  <si>
    <t>Ningbo</t>
  </si>
  <si>
    <t>Ambala</t>
  </si>
  <si>
    <t>Chengdu</t>
  </si>
  <si>
    <t>Yen Phong District</t>
  </si>
  <si>
    <t>Chikhli</t>
  </si>
  <si>
    <t>Lixian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</si>
</sst>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1" fillId="2" borderId="2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0" fontId="0" fillId="0" borderId="2" xfId="0" applyNumberFormat="1" applyFill="1" applyBorder="1"/>
    <xf numFmtId="0" fontId="0" fillId="0" borderId="7" xfId="0" applyNumberFormat="1" applyFill="1" applyBorder="1"/>
    <xf numFmtId="0" fontId="0" fillId="0" borderId="3" xfId="0" applyNumberFormat="1" applyFill="1" applyBorder="1"/>
    <xf numFmtId="0" fontId="0" fillId="0" borderId="2" xfId="0" applyFill="1" applyBorder="1"/>
    <xf numFmtId="0" fontId="0" fillId="0" borderId="7" xfId="0" applyFill="1" applyBorder="1"/>
    <xf numFmtId="0" fontId="0" fillId="0" borderId="3" xfId="0" applyFill="1" applyBorder="1"/>
    <xf numFmtId="0" fontId="0" fillId="0" borderId="0" xfId="0" applyNumberFormat="1" applyFill="1"/>
    <xf numFmtId="0" fontId="0" fillId="0" borderId="0" xfId="0" applyFill="1" applyBorder="1"/>
    <xf numFmtId="0" fontId="1" fillId="2" borderId="8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0" fillId="0" borderId="2" xfId="0" applyFill="1" applyBorder="1" applyAlignment="1"/>
    <xf numFmtId="0" fontId="0" fillId="0" borderId="0" xfId="0" applyFill="1" applyAlignment="1"/>
    <xf numFmtId="0" fontId="0" fillId="0" borderId="0" xfId="0" applyBorder="1"/>
  </cellXfs>
  <cellStyles count="1">
    <cellStyle name="Normal" xfId="0" builtinId="0"/>
  </cellStyles>
  <dxfs count="102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border outline="0">
        <bottom style="thin">
          <color theme="1"/>
        </bottom>
      </border>
    </dxf>
    <dxf>
      <border outline="0">
        <top style="medium">
          <color theme="1"/>
        </top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theme="0" tint="-0.14999847407452621"/>
          <bgColor auto="1"/>
        </patternFill>
      </fill>
      <border diagonalUp="0" diagonalDown="0">
        <left/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border outline="0">
        <top style="thin">
          <color theme="1"/>
        </top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</dxf>
    <dxf>
      <border outline="0">
        <bottom style="thin">
          <color theme="1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border outline="0">
        <left style="thin">
          <color theme="1"/>
        </left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0" formatCode="General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medium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as, Joseph" id="{CF9CCF36-BBBD-4157-965B-FCE4B9BCD2EA}" userId="S::jkaras@nrel.gov::ab762f53-fd4e-4baa-884d-be133446802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26C377-8EFB-46A1-BBE9-E4A7EF0C25EE}" name="Table8" displayName="Table8" ref="A1:AC389" totalsRowShown="0" headerRowDxfId="1" headerRowBorderDxfId="2" tableBorderDxfId="3">
  <autoFilter ref="A1:AC389" xr:uid="{AD26C377-8EFB-46A1-BBE9-E4A7EF0C25EE}"/>
  <tableColumns count="29">
    <tableColumn id="1" xr3:uid="{7240CD5D-5813-4F33-B76B-D973777DC3AB}" name="Model Name"/>
    <tableColumn id="2" xr3:uid="{D918D107-A3BE-4CCC-9065-6B9249E99B69}" name="Manufacturer Name"/>
    <tableColumn id="3" xr3:uid="{1398E4B2-E9D1-4AD2-BB13-FCC2B790F3DC}" name="Pmp Range"/>
    <tableColumn id="4" xr3:uid="{B016779A-0E1E-4FA6-B124-D3E9CC0F76F3}" name="Pmp Range Lower"/>
    <tableColumn id="5" xr3:uid="{ABB7729E-C5A5-4AA8-8C4B-668D4961B551}" name="Pmp Range Upper"/>
    <tableColumn id="6" xr3:uid="{17E968C8-3D03-4DB8-9B02-59F542C2E869}" name="Module Design "/>
    <tableColumn id="7" xr3:uid="{E2A34470-84C7-439F-837E-7CD6EA71BE85}" name="Cell Technology"/>
    <tableColumn id="8" xr3:uid="{73C926D7-E9B3-4D6E-A37A-43E4BBDDE27B}" name="Number of Cells"/>
    <tableColumn id="9" xr3:uid="{2ED2A9F0-FDC4-495E-8E7B-DDD0124B32E2}" name="Cell Format"/>
    <tableColumn id="10" xr3:uid="{A0D3DE1E-9F7C-4CEC-9898-27997668F512}" name="Wafer Width"/>
    <tableColumn id="11" xr3:uid="{B289D2D9-8C60-49D5-B431-83826AC98A08}" name="Wafer Length"/>
    <tableColumn id="12" xr3:uid="{2E0D9393-AE2C-4745-95B3-8874983DA6B0}" name="Thermal Cycling"/>
    <tableColumn id="13" xr3:uid="{E2E56BF9-7D11-4ADF-95AE-288CE40E9F64}" name="Damp Heat"/>
    <tableColumn id="14" xr3:uid="{9416C5D1-D295-42E3-80B9-13536A08079F}" name="Mechanical Stress Sequence"/>
    <tableColumn id="15" xr3:uid="{D490F5A4-CF62-4770-BF1D-278F60270BBF}" name="PID"/>
    <tableColumn id="16" xr3:uid="{D590C825-C7B3-4F32-AFAF-65B75327FA55}" name="LID+LETID (2021-)"/>
    <tableColumn id="17" xr3:uid="{9E9E08C0-2754-4FDC-BE2D-A2272C061D68}" name="PAN Performance (2020-)"/>
    <tableColumn id="18" xr3:uid="{90FE7564-878D-4251-90A8-8D06AF2E7BAB}" name="Hail Stress Sequence (2024-)"/>
    <tableColumn id="19" xr3:uid="{16BF20D1-A2FA-4A05-ADD5-BDD429C65E59}" name="Humidity Freeze (2014-2017)"/>
    <tableColumn id="20" xr3:uid="{B20FC5BC-C0C2-42B6-A925-8EEE4D401673}" name="PID+ (2014)"/>
    <tableColumn id="21" xr3:uid="{680A245C-BFAE-4A1C-AA09-494F0156A962}" name="Top Performer Categories" dataDxfId="0">
      <calculatedColumnFormula>COUNTA(Table8[[#This Row],[Thermal Cycling]:[Hail Stress Sequence (2024-)]])</calculatedColumnFormula>
    </tableColumn>
    <tableColumn id="22" xr3:uid="{19986DBB-AA09-4C68-94E2-CF19572E3EB2}" name="Factory Location City 1"/>
    <tableColumn id="23" xr3:uid="{6BB29A40-554F-4AFB-8005-15852A01B716}" name="Factory Location City 2"/>
    <tableColumn id="24" xr3:uid="{E088730E-F3E3-4117-96E4-523EC0F1B050}" name="Factory Location City 3"/>
    <tableColumn id="25" xr3:uid="{1C0149E3-257F-45CA-8038-9427BDBEDC51}" name="Factory Location City 4"/>
    <tableColumn id="26" xr3:uid="{822D81CB-9EAF-458E-B3CC-DE21D7CD1777}" name="Factory Location Country 1"/>
    <tableColumn id="27" xr3:uid="{71CC5D94-9FD1-4E85-96CD-EC7DDD80F8D0}" name="Factory Location Country 2"/>
    <tableColumn id="28" xr3:uid="{B239B930-005E-43BB-BCF1-45ADCF4A2FAA}" name="Factory Location Country 3"/>
    <tableColumn id="29" xr3:uid="{4C626DAE-8A13-4712-988C-ADE416818DCF}" name="Factory Location Country 4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91C5535-56CB-40DA-B604-E57E54577915}" name="Table2014" displayName="Table2014" ref="A1:AA11" totalsRowShown="0" dataDxfId="51" headerRowBorderDxfId="52" tableBorderDxfId="50" totalsRowBorderDxfId="49">
  <autoFilter ref="A1:AA11" xr:uid="{B91C5535-56CB-40DA-B604-E57E54577915}"/>
  <sortState xmlns:xlrd2="http://schemas.microsoft.com/office/spreadsheetml/2017/richdata2" ref="A2:AA11">
    <sortCondition ref="B1:B11"/>
  </sortState>
  <tableColumns count="27">
    <tableColumn id="1" xr3:uid="{ADDC011C-1631-4962-81ED-D469C14EFE28}" name="Model Name" dataDxfId="48"/>
    <tableColumn id="2" xr3:uid="{0DC3F7B4-93BC-46EE-9929-C68D01156FA2}" name="Manufacturer Name" dataDxfId="47"/>
    <tableColumn id="3" xr3:uid="{1955736B-62C3-4BCE-9681-73D894B2AC43}" name="Pmp Range" dataDxfId="46"/>
    <tableColumn id="4" xr3:uid="{1BF20D56-E98F-43C5-A0F1-F8E3D43FC0BD}" name="Pmp Range Lower" dataDxfId="45"/>
    <tableColumn id="5" xr3:uid="{A8231204-061D-483E-AF9E-586C5C7DCA0F}" name="Pmp Range Upper" dataDxfId="44"/>
    <tableColumn id="6" xr3:uid="{821C2B8F-EE98-484E-A24C-78985A88EDDF}" name="Module Design " dataDxfId="43"/>
    <tableColumn id="7" xr3:uid="{5DF4A9FC-9FDC-44F2-B925-93E0AF9D7EBC}" name="Cell Technology" dataDxfId="42"/>
    <tableColumn id="8" xr3:uid="{D414B626-6864-479C-8CCE-028134CE5D0B}" name="Number of Cells" dataDxfId="41"/>
    <tableColumn id="9" xr3:uid="{7FA3C2E4-24E5-4A1F-B8DF-196C1F822423}" name="Cell Format" dataDxfId="40"/>
    <tableColumn id="10" xr3:uid="{743B62E0-30B5-407D-AFBE-473A5AB8A6F4}" name="Wafer Width" dataDxfId="39"/>
    <tableColumn id="15" xr3:uid="{7C4FE2D5-5143-47F2-838D-854937E1B7CA}" name="Thermal Cycling" dataDxfId="38"/>
    <tableColumn id="11" xr3:uid="{338C0230-BFEE-4405-8EBB-14023124894A}" name="Damp Heat" dataDxfId="37"/>
    <tableColumn id="13" xr3:uid="{2439B28E-AA1B-46E0-9209-8B50CBE27A91}" name="Mechanical Stress Sequence" dataDxfId="36"/>
    <tableColumn id="25" xr3:uid="{42E18707-227D-4B28-A546-3F6794A5FA52}" name="PID" dataDxfId="35"/>
    <tableColumn id="12" xr3:uid="{C35514C8-034E-490D-B0E9-2837F63ED601}" name="LID+LETID (2021-)" dataDxfId="34"/>
    <tableColumn id="17" xr3:uid="{8C34D525-1ACD-47F8-9598-B7988FD45615}" name="PAN Performance (2020-)" dataDxfId="33"/>
    <tableColumn id="16" xr3:uid="{4D84BB50-13AF-42E4-970B-C411FA71E6AF}" name="Humidity Freeze (2014-2017)" dataDxfId="32"/>
    <tableColumn id="14" xr3:uid="{B8E4573E-9D83-4EF8-8700-7E8FF957AF47}" name="PID+ (2014)" dataDxfId="31"/>
    <tableColumn id="27" xr3:uid="{AF2AA5D2-26B1-4CBB-B0F7-5A056B27E8BD}" name="Top Performer Categories" dataDxfId="30">
      <calculatedColumnFormula>COUNTA(Table2014[[#This Row],[Thermal Cycling]:[PID+ (2014)]])</calculatedColumnFormula>
    </tableColumn>
    <tableColumn id="18" xr3:uid="{B80EEF70-4BAF-4A4E-B9CA-E0EA09EDCCB9}" name="Factory Location City 1" dataDxfId="29"/>
    <tableColumn id="19" xr3:uid="{9B2F1494-5C63-4273-8CDF-E86816DD80A3}" name="Factory Location City 2" dataDxfId="28"/>
    <tableColumn id="20" xr3:uid="{DF896279-94A2-4178-AC02-F4A3DFB479F1}" name="Factory Location City 3" dataDxfId="27"/>
    <tableColumn id="21" xr3:uid="{F53E66CA-094E-422D-992E-996BE9152B69}" name="Factory Location City 4" dataDxfId="26"/>
    <tableColumn id="22" xr3:uid="{66DB4DEA-05C3-48E1-9A62-AC3564529D4F}" name="Factory Location Country 1" dataDxfId="25"/>
    <tableColumn id="23" xr3:uid="{3A156D08-807D-48E6-A89A-32DB44A6FC52}" name="Factory Location Country 2" dataDxfId="24"/>
    <tableColumn id="24" xr3:uid="{D1F9CE6B-603C-4561-A97E-BF38A6B91C99}" name="Factory Location Country 3" dataDxfId="23"/>
    <tableColumn id="26" xr3:uid="{1ED14589-DDC3-4FD7-AA0C-C6CFCDAD7318}" name="Factory Location Country 4" dataDxfId="22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5DADBE-C994-4416-B0CA-B993E9E7BC03}" name="TableAllYears" displayName="TableAllYears" ref="A1:AD1095" totalsRowShown="0" headerRowBorderDxfId="21" headerRowCellStyle="Normal" dataCellStyle="Normal">
  <autoFilter ref="A1:AD1095" xr:uid="{985DADBE-C994-4416-B0CA-B993E9E7BC03}"/>
  <sortState xmlns:xlrd2="http://schemas.microsoft.com/office/spreadsheetml/2017/richdata2" ref="A2:AD1095">
    <sortCondition ref="C1:C1095"/>
  </sortState>
  <tableColumns count="30">
    <tableColumn id="25" xr3:uid="{D9F2A372-7A9F-4176-99EC-C8A08C39E73E}" name="Scorecard Year" dataCellStyle="Normal"/>
    <tableColumn id="1" xr3:uid="{DA2B3599-E921-49D8-90FC-CCBBBF098096}" name="Model Name" dataCellStyle="Normal"/>
    <tableColumn id="2" xr3:uid="{AA74BD97-3C35-4ED5-AAB0-C82A7FE525E0}" name="Manufacturer Name" dataCellStyle="Normal"/>
    <tableColumn id="3" xr3:uid="{2A462750-178E-46C0-98D6-DC4507F91560}" name="Pmp Range" dataCellStyle="Normal"/>
    <tableColumn id="4" xr3:uid="{6B233092-733A-441E-B161-20555A0842BB}" name="Pmp Range Lower" dataCellStyle="Normal"/>
    <tableColumn id="5" xr3:uid="{50E35B7E-D5A2-424D-9CB3-FF2EB4009834}" name="Pmp Range Upper" dataCellStyle="Normal"/>
    <tableColumn id="6" xr3:uid="{75329A18-4DFF-4666-A5EB-23AAAB2B8E1E}" name="Module Design" dataCellStyle="Normal"/>
    <tableColumn id="7" xr3:uid="{D5B7C4B4-0290-4217-954A-9812E189710B}" name="Cell Technology" dataCellStyle="Normal"/>
    <tableColumn id="8" xr3:uid="{E3F2F65B-EBD0-4750-B0E2-6698118FEDD1}" name="Number of Cells" dataCellStyle="Normal"/>
    <tableColumn id="9" xr3:uid="{DB46DA1E-4517-41E9-A568-6D5785D47C75}" name="Cell Format" dataCellStyle="Normal"/>
    <tableColumn id="10" xr3:uid="{0DFEDF1D-A23D-4E5F-9F6E-9639533F7D92}" name="Wafer Width" dataCellStyle="Normal"/>
    <tableColumn id="15" xr3:uid="{F40CAA95-93B8-419A-883B-C9AA1BD3D695}" name="Wafer Length" dataCellStyle="Normal"/>
    <tableColumn id="11" xr3:uid="{415D003E-6A73-445B-B117-82EB634447C1}" name="Thermal Cycling" dataDxfId="20" dataCellStyle="Normal"/>
    <tableColumn id="13" xr3:uid="{033626AD-B1F6-4073-A68E-3228A21550C4}" name="Damp Heat" dataDxfId="19" dataCellStyle="Normal"/>
    <tableColumn id="14" xr3:uid="{EF9C2101-F6CC-4AF3-ADBF-D0AE1152403A}" name="Mechanical Stress Sequence" dataDxfId="18" dataCellStyle="Normal"/>
    <tableColumn id="12" xr3:uid="{50F76A36-778B-4EBD-A676-460F55278020}" name="PID" dataDxfId="17" dataCellStyle="Normal"/>
    <tableColumn id="16" xr3:uid="{786CACB2-8137-49B0-B3BD-0743CBFD83D9}" name="LID+LETID (2021-)" dataDxfId="16" dataCellStyle="Normal"/>
    <tableColumn id="28" xr3:uid="{AD34E7B8-8913-4928-A8FC-758628AB18C4}" name="PAN Performance (2020-)"/>
    <tableColumn id="29" xr3:uid="{52F4E43F-3B74-47A6-9F94-8E59367E098F}" name="Hail Stress Sequence (2024-)" dataDxfId="15"/>
    <tableColumn id="23" xr3:uid="{605B6B67-4801-42EF-8754-F01D3012D7D1}" name="Humidity Freeze (2014-2017)" dataDxfId="14" dataCellStyle="Normal"/>
    <tableColumn id="17" xr3:uid="{26895A35-28A6-442C-8DEC-9EA1E91E49C9}" name="PID+ (2014)" dataDxfId="13" dataCellStyle="Normal"/>
    <tableColumn id="18" xr3:uid="{0E2E0C92-ECD8-4FA8-88DA-725EA8CD992D}" name="Top Performer Categories" dataDxfId="12" dataCellStyle="Normal">
      <calculatedColumnFormula>COUNTA(TableAllYears[[#This Row],[Thermal Cycling]:[PID+ (2014)]])</calculatedColumnFormula>
    </tableColumn>
    <tableColumn id="19" xr3:uid="{25351839-3C7C-4295-BE5E-09D79CD24693}" name="Factory Location City 1" dataDxfId="11" dataCellStyle="Normal"/>
    <tableColumn id="26" xr3:uid="{97EE76CA-7806-4565-A0A0-DAE97299B607}" name="Factory Location City 2" dataDxfId="10"/>
    <tableColumn id="20" xr3:uid="{D6908BA0-0849-485B-8AB7-30CB78AB6BB7}" name="Factory Location City 3" dataDxfId="9" dataCellStyle="Normal"/>
    <tableColumn id="21" xr3:uid="{85653337-5F08-48C1-8561-E65009E9B4B5}" name="Factory Location City 4" dataDxfId="8" dataCellStyle="Normal"/>
    <tableColumn id="22" xr3:uid="{DA414004-52D1-4FBF-A2AB-9F5F22850A79}" name="Factory Location Country 1" dataDxfId="7" dataCellStyle="Normal"/>
    <tableColumn id="27" xr3:uid="{76FAFD5C-E521-4A2B-903F-8E0CA2E72D6F}" name="Factory Location Country 2" dataDxfId="6"/>
    <tableColumn id="24" xr3:uid="{0942BC77-9052-4A7A-BECE-2B3AF3D1FF44}" name="Factory Location Country 3" dataDxfId="5" dataCellStyle="Normal"/>
    <tableColumn id="30" xr3:uid="{8319339B-A4F3-4A08-8FB8-6BAFDF206600}" name="Factory Location Country 4" dataDxfId="4" dataCellStyle="Normal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61C226-9A99-4ECA-BC9D-A04BAE8FA301}" name="Table2023" displayName="Table2023" ref="A1:AA248" totalsRowShown="0" headerRowDxfId="101" headerRowBorderDxfId="100" tableBorderDxfId="99">
  <autoFilter ref="A1:AA248" xr:uid="{B661C226-9A99-4ECA-BC9D-A04BAE8FA301}"/>
  <sortState xmlns:xlrd2="http://schemas.microsoft.com/office/spreadsheetml/2017/richdata2" ref="A2:AA248">
    <sortCondition ref="B1:B248"/>
  </sortState>
  <tableColumns count="27">
    <tableColumn id="1" xr3:uid="{5B4FB2B1-6568-4F41-A101-B5D8600C2BD2}" name="Model Name"/>
    <tableColumn id="2" xr3:uid="{4E95CDEC-0698-4273-B10F-0FD2623CEB37}" name="Manufacturer Name"/>
    <tableColumn id="3" xr3:uid="{E2324EF2-8B0A-4CF8-BAEC-BCCA88FD56BD}" name="Pmp Range"/>
    <tableColumn id="29" xr3:uid="{904D43CA-8071-46EB-AAC7-E4F23A79BC2D}" name="Pmp Range Lower" dataDxfId="98"/>
    <tableColumn id="30" xr3:uid="{F4362FD0-9919-441C-85A8-3F19E115EF52}" name="Pmp Range Upper" dataDxfId="97"/>
    <tableColumn id="4" xr3:uid="{0E221D8E-D9AF-4453-BA39-DD677416EA97}" name="Module Design "/>
    <tableColumn id="5" xr3:uid="{13EF04F2-14A9-40C7-A9BE-B7043FF29F41}" name="Cell Technology"/>
    <tableColumn id="6" xr3:uid="{F5B68C67-5758-4623-8118-5E66B1349828}" name="Number of Cells"/>
    <tableColumn id="7" xr3:uid="{3D4D82E2-5FA8-4F54-9C37-B1B1F7E83D1C}" name="Cell Format"/>
    <tableColumn id="8" xr3:uid="{22E964CE-2933-4FBF-84D7-7A1C3000E174}" name="Wafer Width"/>
    <tableColumn id="15" xr3:uid="{42524318-AD04-4A65-BF43-FB4C90BAA95D}" name="Thermal Cycling"/>
    <tableColumn id="11" xr3:uid="{47264B1E-8DE5-4A44-95A6-D6CA9A7D18A3}" name="Damp Heat"/>
    <tableColumn id="13" xr3:uid="{035DF0B9-A011-4540-9798-5F7DFE990EC5}" name="Mechanical Stress Sequence"/>
    <tableColumn id="14" xr3:uid="{C51BF135-0B12-4791-B82A-92B1022D975C}" name="PID"/>
    <tableColumn id="12" xr3:uid="{8F958C78-3D79-42DE-B212-F224045299F9}" name="LID+LETID (2021-)"/>
    <tableColumn id="16" xr3:uid="{C895ADF0-4808-496F-AB29-3C70865547A0}" name="PAN Performance (2020-)"/>
    <tableColumn id="23" xr3:uid="{FCF23CE3-343A-4CD4-8E1F-9CCB2EA5FD80}" name="Humidity Freeze (2014-2017)"/>
    <tableColumn id="24" xr3:uid="{A28435CB-65FA-4DD5-B72E-0844AF5293AE}" name="PID+ (2014)"/>
    <tableColumn id="18" xr3:uid="{71C3394F-41B2-44C3-AF80-DBC0059722CD}" name="Top Performer Categories" dataDxfId="96">
      <calculatedColumnFormula>COUNTA(Table2023[[#This Row],[Thermal Cycling]:[PAN Performance (2020-)]])</calculatedColumnFormula>
    </tableColumn>
    <tableColumn id="25" xr3:uid="{32329D1E-BD99-4F57-A373-C99315E8CA1E}" name="Factory Location City 1"/>
    <tableColumn id="9" xr3:uid="{02D25CAE-B7E7-4298-B498-C2477A2CDA65}" name="Factory Location City 2"/>
    <tableColumn id="26" xr3:uid="{957F8CC5-A3EA-45D7-8C8F-6A8E076F5991}" name="Factory Location City 3"/>
    <tableColumn id="27" xr3:uid="{EC6705D6-93B9-4C26-B2F1-18B81500270C}" name="Factory Location City 4"/>
    <tableColumn id="28" xr3:uid="{4AD20B7E-631B-484C-9B54-93316AF55B45}" name="Factory Location Country 1"/>
    <tableColumn id="10" xr3:uid="{817BBD61-BAD6-4D48-831A-2DDF466B9820}" name="Factory Location Country 2"/>
    <tableColumn id="32" xr3:uid="{B56B354D-A4D8-4254-88D1-9E55FB5A7FCF}" name="Factory Location Country 3" dataDxfId="95"/>
    <tableColumn id="17" xr3:uid="{0BA63CCB-749F-47FC-9A4C-EA5269FB45DD}" name="Factory Location Country 4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517654-7A2E-415B-96E3-77A2A310BB18}" name="Table2022" displayName="Table2022" ref="A1:AA122" totalsRowShown="0" headerRowDxfId="94" headerRowBorderDxfId="93">
  <autoFilter ref="A1:AA122" xr:uid="{E4517654-7A2E-415B-96E3-77A2A310BB18}"/>
  <sortState xmlns:xlrd2="http://schemas.microsoft.com/office/spreadsheetml/2017/richdata2" ref="A2:AA122">
    <sortCondition ref="B1:B122"/>
  </sortState>
  <tableColumns count="27">
    <tableColumn id="1" xr3:uid="{7561E2C3-5FAA-4D28-9A72-A281D6EA7E40}" name="Model Name"/>
    <tableColumn id="2" xr3:uid="{565F997E-C927-4AA7-B767-3648B4B85243}" name="Manufacturer Name"/>
    <tableColumn id="3" xr3:uid="{768099E5-E6F0-44EA-B3D9-A96F178AD757}" name="Pmp Range"/>
    <tableColumn id="28" xr3:uid="{F69721FB-E9F3-42C2-B5C3-50FD6A983C3C}" name="Pmp Range Lower" dataDxfId="92"/>
    <tableColumn id="27" xr3:uid="{D3E88D24-9DDA-4E9E-B04C-84E1C9F5D9EE}" name="Pmp Range Upper" dataDxfId="91"/>
    <tableColumn id="4" xr3:uid="{765F6CF6-19B6-4E2F-9FF7-12761919BC4A}" name="Module Design "/>
    <tableColumn id="5" xr3:uid="{A6635464-55C7-482D-A24A-185CAE69E76E}" name="Cell Technology"/>
    <tableColumn id="6" xr3:uid="{DF813EF6-690E-45FE-A2F5-43FBB82C72FC}" name="Number of Cells"/>
    <tableColumn id="7" xr3:uid="{90A2EB82-D1BA-4011-A9A8-6B192D37F2F5}" name="Cell Format"/>
    <tableColumn id="8" xr3:uid="{EF4D5D64-E082-4FBA-9DE2-D6E600D8A0D3}" name="Wafer Width"/>
    <tableColumn id="15" xr3:uid="{1670FDAC-FA6B-4708-A951-8961F3086F31}" name="Thermal Cycling"/>
    <tableColumn id="11" xr3:uid="{A8C481B0-C8E7-4B05-9346-A798C03F7A51}" name="Damp Heat"/>
    <tableColumn id="13" xr3:uid="{90BB9C1D-64D4-492B-94AD-5C923A197605}" name="Mechanical Stress Sequence"/>
    <tableColumn id="14" xr3:uid="{B33B30D4-CB33-42CA-866A-0AA5D4C1A0E2}" name="PID"/>
    <tableColumn id="12" xr3:uid="{6035CAE3-C69B-44EE-8E37-C356B4832E81}" name="LID+LETID (2021-)"/>
    <tableColumn id="16" xr3:uid="{9F47ADAC-B359-47F3-9FF1-BFCF5B12AEFA}" name="PAN Performance (2020-)"/>
    <tableColumn id="17" xr3:uid="{FA4873A4-DF87-4B21-A715-B1D3EECD8D8E}" name="Humidity Freeze (2014-2017)"/>
    <tableColumn id="18" xr3:uid="{AC01DDF5-E5DA-4867-865F-C415F89C1137}" name="PID+ (2014)"/>
    <tableColumn id="10" xr3:uid="{A76D20B5-1637-486F-B0C8-1CC5026A81B5}" name="Top Performer Categories" dataDxfId="90">
      <calculatedColumnFormula>COUNTA(Table2022[[#This Row],[Thermal Cycling]:[PAN Performance (2020-)]])</calculatedColumnFormula>
    </tableColumn>
    <tableColumn id="19" xr3:uid="{B7C829FC-9260-4B56-B058-A5D01A397BAD}" name="Factory Location City 1"/>
    <tableColumn id="24" xr3:uid="{33FDED3F-0D83-4A68-B85C-658B906C3099}" name="Factory Location City 2"/>
    <tableColumn id="20" xr3:uid="{A4E02ADF-7D4D-4BA3-8116-C7426C15BA97}" name="Factory Location City 3"/>
    <tableColumn id="21" xr3:uid="{1D82E234-5107-4B8D-9A23-0FF7306A01F8}" name="Factory Location City 4"/>
    <tableColumn id="22" xr3:uid="{895397CE-C33D-47A0-BBA6-4EDDA0048795}" name="Factory Location Country 1" dataDxfId="89"/>
    <tableColumn id="25" xr3:uid="{03C9B395-F7B4-4404-A455-2BA1AAC5AC22}" name="Factory Location Country 2"/>
    <tableColumn id="29" xr3:uid="{D0CFC519-8210-43A0-9100-03D2A1013B39}" name="Factory Location Country 3" dataDxfId="88"/>
    <tableColumn id="9" xr3:uid="{48F5A97E-6049-400E-A096-DE8618CF9CC7}" name="Factory Location Country 4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8D2E8ED-80DB-4E3E-ADCE-6A0878A70EE0}" name="Table2021" displayName="Table2021" ref="A1:AA121" totalsRowShown="0" headerRowDxfId="87" headerRowBorderDxfId="86">
  <autoFilter ref="A1:AA121" xr:uid="{88D2E8ED-80DB-4E3E-ADCE-6A0878A70EE0}"/>
  <sortState xmlns:xlrd2="http://schemas.microsoft.com/office/spreadsheetml/2017/richdata2" ref="A2:AA121">
    <sortCondition ref="B1:B121"/>
  </sortState>
  <tableColumns count="27">
    <tableColumn id="1" xr3:uid="{35A0829B-A7AC-4DB3-BC0E-72862A77C83D}" name="Model Name"/>
    <tableColumn id="2" xr3:uid="{C2789C11-FE3F-48B8-AA24-B6DACCAC1FEE}" name="Manufacturer Name"/>
    <tableColumn id="3" xr3:uid="{203B2FEC-5DD1-40D9-9848-BF6FB2949220}" name="Pmp Range" dataDxfId="85"/>
    <tableColumn id="4" xr3:uid="{CB24E958-75EA-4F26-8420-AA48F681FE2B}" name="Pmp Range Lower"/>
    <tableColumn id="5" xr3:uid="{13EB3648-4854-4004-AFD4-CE91134CEFCF}" name="Pmp Range Upper"/>
    <tableColumn id="6" xr3:uid="{73AF4F27-B00D-44C0-99F2-7CA745196E8E}" name="Module Design "/>
    <tableColumn id="7" xr3:uid="{2C4EFE4C-B586-45C9-BD94-62A0860AF3CD}" name="Cell Technology"/>
    <tableColumn id="8" xr3:uid="{15BF16B1-CDF9-424F-844A-2FC7E945D315}" name="Number of Cells"/>
    <tableColumn id="9" xr3:uid="{F8BD8A48-3EA6-4F18-B68B-64B1E37093C9}" name="Cell Format"/>
    <tableColumn id="10" xr3:uid="{034239F2-081C-46B4-B6DB-3AB4D0352F99}" name="Wafer Width"/>
    <tableColumn id="17" xr3:uid="{2331728F-90D8-487A-B1A7-E3997404105B}" name="Thermal Cycling"/>
    <tableColumn id="13" xr3:uid="{091837D7-6512-4478-8522-503F87E46EE3}" name="Damp Heat"/>
    <tableColumn id="15" xr3:uid="{CF9FF6B3-E0A5-4023-938C-5C74922160D0}" name="Mechanical Stress Sequence"/>
    <tableColumn id="16" xr3:uid="{830D4BED-C0AD-4F27-908F-D3AA45D48E80}" name="PID"/>
    <tableColumn id="14" xr3:uid="{7622D1AF-CDFD-470B-B58B-E57A93CC2540}" name="LID+LETID (2021-)"/>
    <tableColumn id="18" xr3:uid="{BDE3D2A2-5817-4C6C-987F-CAE4E4E09B35}" name="PAN Performance (2020-)"/>
    <tableColumn id="19" xr3:uid="{2E99EF61-445B-4DFC-9C5B-C71BF9AFF020}" name="Humidity Freeze (2014-2017)"/>
    <tableColumn id="20" xr3:uid="{33BA15A8-16D7-4465-AE6C-9984DEF42D47}" name="PID+ (2014)"/>
    <tableColumn id="27" xr3:uid="{57E8246D-0BED-403F-961E-54FCF7543376}" name="Top Performer Categories" dataDxfId="84">
      <calculatedColumnFormula>COUNTA(Table2021[[#This Row],[Thermal Cycling]:[PAN Performance (2020-)]])</calculatedColumnFormula>
    </tableColumn>
    <tableColumn id="21" xr3:uid="{C7DA490E-F135-432E-A6D9-23E2CA0062F0}" name="Factory Location City 1"/>
    <tableColumn id="22" xr3:uid="{D4FBFF9D-BACD-444E-BF0D-575A3012C489}" name="Factory Location City 2"/>
    <tableColumn id="23" xr3:uid="{432DBF9F-6917-4E49-B474-2F3B227AE2CB}" name="Factory Location City 3"/>
    <tableColumn id="24" xr3:uid="{0131606E-477E-43F4-9107-E918CDF468C5}" name="Factory Location City 4"/>
    <tableColumn id="25" xr3:uid="{0B655C12-90C6-40A6-A1B0-8F445E669FD7}" name="Factory Location Country 1" dataDxfId="83"/>
    <tableColumn id="11" xr3:uid="{1841F329-4CC7-41D0-AB2F-FC1D213AE088}" name="Factory Location Country 2"/>
    <tableColumn id="12" xr3:uid="{5F5E122A-50C4-461F-8337-B4F16D9878B5}" name="Factory Location Country 3"/>
    <tableColumn id="26" xr3:uid="{A08CF1FC-A42C-4AAA-B440-C3B0A3A7D4DE}" name="Factory Location Country 4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DB2F66-D2EA-4C3A-A6F1-287FBE89DA3B}" name="Table2020" displayName="Table2020" ref="A1:AA73" totalsRowShown="0" headerRowDxfId="82" headerRowBorderDxfId="81" tableBorderDxfId="80">
  <autoFilter ref="A1:AA73" xr:uid="{00DB2F66-D2EA-4C3A-A6F1-287FBE89DA3B}"/>
  <tableColumns count="27">
    <tableColumn id="1" xr3:uid="{317FB148-BC10-47E5-BE1C-5A1F52C95DE4}" name="Model Name"/>
    <tableColumn id="2" xr3:uid="{B4932B97-24AB-497D-AD4A-1FD7FEF376FB}" name="Manufacturer Name"/>
    <tableColumn id="3" xr3:uid="{BC19CA67-F933-415A-9CDC-7A53E019EB96}" name="Pmp Range"/>
    <tableColumn id="4" xr3:uid="{7D4E0D82-11C1-431B-B566-1997E097D553}" name="Pmp Range Lower"/>
    <tableColumn id="5" xr3:uid="{C3372308-9188-4697-B736-2C7EF90E1598}" name="Pmp Range Upper"/>
    <tableColumn id="6" xr3:uid="{D96B02C9-F71B-4EC6-85AA-C6DA4167A53F}" name="Module Design "/>
    <tableColumn id="7" xr3:uid="{8553E9D7-15D3-40B6-96B5-90B74177EA71}" name="Cell Technology"/>
    <tableColumn id="8" xr3:uid="{2C319294-EAED-40D2-9A53-96A1385621CA}" name="Number of Cells"/>
    <tableColumn id="9" xr3:uid="{E41104ED-7CED-42FD-A218-9EE47C370F68}" name="Cell Format"/>
    <tableColumn id="10" xr3:uid="{8CE98D1D-7385-412D-8504-4090D8BBFE10}" name="Wafer Width"/>
    <tableColumn id="17" xr3:uid="{A003B82C-A99E-4589-A156-1684FE46A665}" name="Thermal Cycling"/>
    <tableColumn id="13" xr3:uid="{E665E39F-67C9-4B4C-BA62-EBCBAC81BE7C}" name="Damp Heat"/>
    <tableColumn id="15" xr3:uid="{37213A12-2F96-43E6-BEF0-1B8D6BA76F72}" name="Mechanical Stress Sequence"/>
    <tableColumn id="16" xr3:uid="{C60D964F-4B46-421C-B5D8-4CFD327AEF49}" name="PID"/>
    <tableColumn id="14" xr3:uid="{7D6A98B4-BF19-481C-B3DE-1D0E4FFC5AA7}" name="LID+LETID (2021-)"/>
    <tableColumn id="18" xr3:uid="{70E5D603-4499-4E2F-A2B3-0941F6ADCAB3}" name="PAN Performance (2020-)"/>
    <tableColumn id="19" xr3:uid="{719FA500-5D66-49C2-B82C-FC0923819F1A}" name="Humidity Freeze (2014-2017)"/>
    <tableColumn id="20" xr3:uid="{FC2CF9A7-6D59-4AA2-B1FA-2FE9A3E8ACD6}" name="PID+ (2014)"/>
    <tableColumn id="27" xr3:uid="{ED4B9328-5B43-4EDD-AAEA-963A786E1563}" name="Top Performer Categories" dataDxfId="79">
      <calculatedColumnFormula>COUNTA(Table2020[[#This Row],[Thermal Cycling]:[PID]],Table2020[[#This Row],[PAN Performance (2020-)]])</calculatedColumnFormula>
    </tableColumn>
    <tableColumn id="23" xr3:uid="{8BB75D33-3FD5-4E19-80CF-278A01EF1AF4}" name="Factory Location City 1"/>
    <tableColumn id="24" xr3:uid="{AE7F6431-EC0B-42B2-831B-F65BD767B345}" name="Factory Location City 2"/>
    <tableColumn id="25" xr3:uid="{245C2E94-13EA-4746-93E5-BE28983E1C70}" name="Factory Location City 3" dataDxfId="78"/>
    <tableColumn id="21" xr3:uid="{1F4CA802-30EB-47E3-974F-B78FEDE4458A}" name="Factory Location City 4"/>
    <tableColumn id="11" xr3:uid="{6CD87576-2CBC-4566-ABE7-6A44EB2BB806}" name="Factory Location Country 1"/>
    <tableColumn id="12" xr3:uid="{6BEC54C9-1C7A-4B49-A19F-31A851D759E3}" name="Factory Location Country 2"/>
    <tableColumn id="26" xr3:uid="{BF40E837-3DBA-4664-9876-BA1D7DBB4981}" name="Factory Location Country 3"/>
    <tableColumn id="22" xr3:uid="{24F63A8F-5337-477A-AF7C-E1370376EA47}" name="Factory Location Country 4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80F1306-CEE6-4B2D-90BF-12A46B564E13}" name="Table2019" displayName="Table2019" ref="A1:AA44" totalsRowShown="0" headerRowDxfId="77" headerRowBorderDxfId="76">
  <autoFilter ref="A1:AA44" xr:uid="{980F1306-CEE6-4B2D-90BF-12A46B564E13}"/>
  <sortState xmlns:xlrd2="http://schemas.microsoft.com/office/spreadsheetml/2017/richdata2" ref="A2:AA44">
    <sortCondition ref="B1:B44"/>
  </sortState>
  <tableColumns count="27">
    <tableColumn id="1" xr3:uid="{9269B915-A4B7-4106-A473-2797B55D9CBF}" name="Model Name"/>
    <tableColumn id="2" xr3:uid="{4D6CA2CD-9996-4A6C-9726-E81B2C8F9152}" name="Manufacturer Name"/>
    <tableColumn id="3" xr3:uid="{63AEE01B-171E-46E0-AFC6-788DAE0DC0D6}" name="Pmp Range"/>
    <tableColumn id="4" xr3:uid="{82E2D6D0-4F43-461D-91CF-C5DBAC091CEE}" name="Pmp Range Lower"/>
    <tableColumn id="5" xr3:uid="{ADC691E0-0542-422B-AD85-AC36914A1294}" name="Pmp Range Upper"/>
    <tableColumn id="6" xr3:uid="{18043051-650F-4440-A747-B4F34D73CFF6}" name="Module Design "/>
    <tableColumn id="7" xr3:uid="{F4303F82-836E-4933-9F07-71BC4A5C6366}" name="Cell Technology"/>
    <tableColumn id="8" xr3:uid="{17268528-37A0-456B-9547-4951ACC6EA82}" name="Number of Cells"/>
    <tableColumn id="9" xr3:uid="{46A2A54C-9CC4-4879-85F6-7CCF6CEA5A14}" name="Cell Format"/>
    <tableColumn id="10" xr3:uid="{75877E76-312C-4EA3-81CB-7BF6040C475C}" name="Wafer Width"/>
    <tableColumn id="15" xr3:uid="{82F1B73A-C30A-4764-A282-D6DDC0216552}" name="Thermal Cycling"/>
    <tableColumn id="11" xr3:uid="{80EB69EA-D84C-4AEC-A1C2-730237C72E19}" name="Damp Heat"/>
    <tableColumn id="13" xr3:uid="{A38006A6-C8D9-4408-A227-F14E61616292}" name="Mechanical Stress Sequence"/>
    <tableColumn id="14" xr3:uid="{C565F53F-33A6-4706-8B51-B730960D7A37}" name="PID"/>
    <tableColumn id="12" xr3:uid="{FAD1E499-387D-42A9-8C27-99AE506751F8}" name="LID+LETID (2021-)"/>
    <tableColumn id="16" xr3:uid="{44FB40E8-9A6C-4A95-8E46-61F0168D0D65}" name="PAN Performance (2020-)"/>
    <tableColumn id="17" xr3:uid="{BAEABD3B-712B-4568-BF37-CE422D689C50}" name="Humidity Freeze (2014-2017)"/>
    <tableColumn id="18" xr3:uid="{489569D1-1830-432F-AC05-D4EF2DECF5A6}" name="PID+ (2014)"/>
    <tableColumn id="27" xr3:uid="{F1003393-A53B-4491-8BB4-F0DC1789853F}" name="Top Performer Categories" dataDxfId="75">
      <calculatedColumnFormula>COUNTA(Table2019[[#This Row],[Thermal Cycling]:[PID]])</calculatedColumnFormula>
    </tableColumn>
    <tableColumn id="21" xr3:uid="{3987CB06-E6A8-4255-8796-28F8F192E097}" name="Factory Location City 1"/>
    <tableColumn id="22" xr3:uid="{BB1E87CC-C468-46D8-A3F5-2F02113D261D}" name="Factory Location City 2"/>
    <tableColumn id="19" xr3:uid="{0F67580E-BC63-4A2A-82E0-E00AF727E933}" name="Factory Location City 3"/>
    <tableColumn id="20" xr3:uid="{15A105DF-828E-4FF1-BBD9-541E87146B7B}" name="Factory Location City 4"/>
    <tableColumn id="24" xr3:uid="{1F775D48-1490-46E4-B14E-3DA3A616B11D}" name="Factory Location Country 1"/>
    <tableColumn id="25" xr3:uid="{2744669F-678B-4760-B3E3-58551D849B4C}" name="Factory Location Country 2"/>
    <tableColumn id="23" xr3:uid="{129C47F8-53E5-4FE0-9CCF-46B0E73C42A8}" name="Factory Location Country 3" dataDxfId="74"/>
    <tableColumn id="26" xr3:uid="{382459C6-00AB-44E8-AACC-0CFAF3B6B4D0}" name="Factory Location Country 4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F15A2C6-CE63-4292-A761-A84D75A7E827}" name="Table2018" displayName="Table2018" ref="A1:AA45" totalsRowShown="0" headerRowDxfId="73" headerRowBorderDxfId="72" dataCellStyle="Normal">
  <autoFilter ref="A1:AA45" xr:uid="{2F15A2C6-CE63-4292-A761-A84D75A7E827}"/>
  <sortState xmlns:xlrd2="http://schemas.microsoft.com/office/spreadsheetml/2017/richdata2" ref="A2:AA45">
    <sortCondition ref="B1:B45"/>
  </sortState>
  <tableColumns count="27">
    <tableColumn id="1" xr3:uid="{DD05B111-7DE2-424F-B893-0E393FB39433}" name="Model Name" dataCellStyle="Normal"/>
    <tableColumn id="2" xr3:uid="{F9407EE5-8444-424D-A669-6B61B62235B2}" name="Manufacturer Name" dataCellStyle="Normal"/>
    <tableColumn id="3" xr3:uid="{F59D61F5-F479-4078-BEF2-86DB4660DA59}" name="Pmp Range" dataCellStyle="Normal"/>
    <tableColumn id="4" xr3:uid="{92C068FF-0D67-4CDE-80FB-37511E0E1989}" name="Pmp Range Lower" dataCellStyle="Normal"/>
    <tableColumn id="5" xr3:uid="{2BD02A8C-E734-4BC2-A90C-4EF31293A82F}" name="Pmp Range Upper" dataCellStyle="Normal"/>
    <tableColumn id="6" xr3:uid="{0E8A8A26-6E9A-49F6-993A-4BAA21BE5ED7}" name="Module Design " dataCellStyle="Normal"/>
    <tableColumn id="7" xr3:uid="{474423BD-D32E-434C-8297-E6A2DBD44CA0}" name="Cell Technology" dataCellStyle="Normal"/>
    <tableColumn id="8" xr3:uid="{3296F44E-16C9-4AC2-B001-32EB03BDBF3D}" name="Number of Cells" dataCellStyle="Normal"/>
    <tableColumn id="9" xr3:uid="{CAA03239-EA68-4170-82AE-1A8C6A464C67}" name="Cell Format" dataCellStyle="Normal"/>
    <tableColumn id="10" xr3:uid="{69BD8851-791E-4389-96C1-14CA7DF6B2A2}" name="Wafer Width" dataCellStyle="Normal"/>
    <tableColumn id="15" xr3:uid="{2FB40BE5-9E5B-44BB-85B9-A0F4D75884F2}" name="Thermal Cycling" dataCellStyle="Normal"/>
    <tableColumn id="11" xr3:uid="{D032FC52-3ED1-41D0-B09D-053F351D318E}" name="Damp Heat" dataCellStyle="Normal"/>
    <tableColumn id="13" xr3:uid="{3B8F7DFC-1A96-43AF-8779-E21B1168C7FD}" name="Mechanical Stress Sequence" dataCellStyle="Normal"/>
    <tableColumn id="14" xr3:uid="{3779BE49-631F-49ED-B6DC-D40A1226D152}" name="PID" dataCellStyle="Normal"/>
    <tableColumn id="12" xr3:uid="{696D3DCF-399C-4FF2-B3BA-984CB476B963}" name="LID+LETID (2021-)" dataCellStyle="Normal"/>
    <tableColumn id="16" xr3:uid="{DD1B924C-A668-48C1-8B36-4D7DE5C260B2}" name="PAN Performance (2020-)" dataCellStyle="Normal"/>
    <tableColumn id="17" xr3:uid="{F9E4AE78-A581-4458-A704-8D2FB35C676D}" name="Humidity Freeze (2014-2017)" dataDxfId="71" dataCellStyle="Normal"/>
    <tableColumn id="18" xr3:uid="{2F5BCB2E-B542-452A-9587-945600563E2D}" name="PID+ (2014)" dataCellStyle="Normal"/>
    <tableColumn id="27" xr3:uid="{E6E1847E-A014-4A2A-A69A-D432998F1AD8}" name="Top Performer Categories" dataDxfId="70" dataCellStyle="Normal">
      <calculatedColumnFormula>COUNTA(Table2018[[#This Row],[Thermal Cycling]:[PID]])</calculatedColumnFormula>
    </tableColumn>
    <tableColumn id="21" xr3:uid="{BB91E805-AE74-457F-AF95-570E5C7EC93A}" name="Factory Location City 1" dataDxfId="69" dataCellStyle="Normal"/>
    <tableColumn id="22" xr3:uid="{AE24856C-91E0-46D4-9C54-D9462B7DF3E2}" name="Factory Location City 2" dataDxfId="68" dataCellStyle="Normal"/>
    <tableColumn id="23" xr3:uid="{97BBB4A7-372D-45C9-97A3-3045264228E1}" name="Factory Location City 3" dataDxfId="67" dataCellStyle="Normal"/>
    <tableColumn id="19" xr3:uid="{B7E67A97-A0AD-4B83-9E96-BB998E1B9123}" name="Factory Location City 4" dataCellStyle="Normal"/>
    <tableColumn id="24" xr3:uid="{9884673B-6290-4B91-B1A7-8D8760C6C555}" name="Factory Location Country 1" dataDxfId="66" dataCellStyle="Normal"/>
    <tableColumn id="25" xr3:uid="{53F0F0AA-85A9-4035-ACB4-04F9AD857EEA}" name="Factory Location Country 2" dataDxfId="65" dataCellStyle="Normal"/>
    <tableColumn id="26" xr3:uid="{3E25B096-26F6-441C-8CCA-C194A712DCFF}" name="Factory Location Country 3" dataDxfId="64" dataCellStyle="Normal"/>
    <tableColumn id="20" xr3:uid="{17E92C66-8DDE-471F-9980-8877F40108B1}" name="Factory Location Country 4" dataCellStyle="Normal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8264FEF-13E1-4647-9D2B-41B4E87B656D}" name="Table2017" displayName="Table2017" ref="A1:AA37" totalsRowShown="0" headerRowDxfId="63" headerRowBorderDxfId="62">
  <autoFilter ref="A1:AA37" xr:uid="{28264FEF-13E1-4647-9D2B-41B4E87B656D}"/>
  <sortState xmlns:xlrd2="http://schemas.microsoft.com/office/spreadsheetml/2017/richdata2" ref="A2:AA37">
    <sortCondition ref="B1:B37"/>
  </sortState>
  <tableColumns count="27">
    <tableColumn id="1" xr3:uid="{88DB37F9-780C-4F09-B328-A980613D4315}" name="Model Name"/>
    <tableColumn id="2" xr3:uid="{D19E27B9-3180-4E41-AF7E-C9BE5BF711E2}" name="Manufacturer Name"/>
    <tableColumn id="3" xr3:uid="{240EC467-F2D5-4A53-9791-94BD28910DDE}" name="Pmp Range" dataDxfId="61"/>
    <tableColumn id="4" xr3:uid="{17B25C70-FD8A-4352-88A3-636EBB8FB694}" name="Pmp Range Lower"/>
    <tableColumn id="5" xr3:uid="{51E25DE4-ECFB-4A71-9DE7-F7C1C554B26A}" name="Pmp Range Upper"/>
    <tableColumn id="6" xr3:uid="{D93FC38F-D4B4-43E9-B684-D5FEDED2A2D9}" name="Module Design "/>
    <tableColumn id="7" xr3:uid="{5E7D05ED-8DF8-44E2-937A-843CC3A838DE}" name="Cell Technology"/>
    <tableColumn id="8" xr3:uid="{90AFC7E2-540E-47D3-8B3E-626147C88DDD}" name="Number of Cells"/>
    <tableColumn id="9" xr3:uid="{18197CA8-6C46-4A16-9AC6-AFF55607A697}" name="Cell Format"/>
    <tableColumn id="10" xr3:uid="{3F992F5D-C7F9-4E07-9AA6-0201A157E9F4}" name="Wafer Width"/>
    <tableColumn id="15" xr3:uid="{25A2B0AF-AEF5-4FED-AC77-2AF7DCEDE30F}" name="Thermal Cycling"/>
    <tableColumn id="11" xr3:uid="{0476DEB5-4080-46B5-8C80-F003CA439DEE}" name="Damp Heat"/>
    <tableColumn id="13" xr3:uid="{9622E2F2-398D-47CB-9AFA-91D0C748B674}" name="Mechanical Stress Sequence"/>
    <tableColumn id="14" xr3:uid="{B0202958-15E8-4422-9A98-FE569CC1283B}" name="PID"/>
    <tableColumn id="12" xr3:uid="{E18C8912-C223-4BA4-B10F-A6DBD214E75A}" name="LID+LETID (2021-)"/>
    <tableColumn id="16" xr3:uid="{F09D75AA-07ED-4B7E-87DE-F43808DAB06B}" name="PAN Performance (2020-)"/>
    <tableColumn id="24" xr3:uid="{3300797E-E0ED-41B9-8656-961CDAEABA9D}" name="Humidity Freeze (2014-2017)"/>
    <tableColumn id="25" xr3:uid="{C2B83634-EAE2-4F9F-9DEC-91EFA1BC0FE2}" name="PID+ (2014)"/>
    <tableColumn id="27" xr3:uid="{8814FF3C-268D-429A-A0CA-B168D02B0B08}" name="Top Performer Categories" dataDxfId="60">
      <calculatedColumnFormula>COUNTA(Table2017[[#This Row],[Thermal Cycling]:[Humidity Freeze (2014-2017)]])</calculatedColumnFormula>
    </tableColumn>
    <tableColumn id="17" xr3:uid="{74BBD63C-1149-4C0B-82FF-B39BF6638D1C}" name="Factory Location City 1" dataDxfId="59"/>
    <tableColumn id="18" xr3:uid="{2ED63ECD-E1AB-4483-8CA4-913E438ACAFE}" name="Factory Location City 2"/>
    <tableColumn id="19" xr3:uid="{A6AEAD7E-AD1A-4B7B-B915-C4FBD2351EB9}" name="Factory Location City 3"/>
    <tableColumn id="20" xr3:uid="{3A8CF435-7482-4DB1-AC9F-58DFF0464795}" name="Factory Location City 4" dataDxfId="58"/>
    <tableColumn id="21" xr3:uid="{54F34BCF-B6BC-49F3-89D2-F308215BFA27}" name="Factory Location Country 1"/>
    <tableColumn id="22" xr3:uid="{741A8A43-FF31-4B2F-A11E-A8C5AD741471}" name="Factory Location Country 2"/>
    <tableColumn id="23" xr3:uid="{6DE3F96B-701F-415F-8F35-8FE736E50A52}" name="Factory Location Country 3" dataDxfId="57"/>
    <tableColumn id="26" xr3:uid="{DB2C1312-AFF6-46B6-B735-39960ADC3C94}" name="Factory Location Country 4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D76108A-995F-4DD1-BB38-BEE0945DADD5}" name="Table2016" displayName="Table2016" ref="A1:AA14" totalsRowShown="0">
  <autoFilter ref="A1:AA14" xr:uid="{28264FEF-13E1-4647-9D2B-41B4E87B656D}"/>
  <sortState xmlns:xlrd2="http://schemas.microsoft.com/office/spreadsheetml/2017/richdata2" ref="A2:AA14">
    <sortCondition ref="B1:B14"/>
  </sortState>
  <tableColumns count="27">
    <tableColumn id="1" xr3:uid="{C61E98BA-0296-46CC-9BCC-FD01F2F105BB}" name="Model Name"/>
    <tableColumn id="2" xr3:uid="{1B668121-73A1-4A78-9D83-8D44155AEF72}" name="Manufacturer Name"/>
    <tableColumn id="3" xr3:uid="{4BE0C825-ABDC-4D2F-B8CD-29BEF8F21853}" name="Pmp Range" dataDxfId="56"/>
    <tableColumn id="4" xr3:uid="{B392F35A-425D-4A5D-99CD-EC818F35577B}" name="Pmp Range Lower"/>
    <tableColumn id="5" xr3:uid="{6DF7B035-9380-42E4-8C12-DD67BEF3BAEE}" name="Pmp Range Upper"/>
    <tableColumn id="6" xr3:uid="{28E0664D-72C8-48F4-A7EE-70C590A7714F}" name="Module Design "/>
    <tableColumn id="7" xr3:uid="{C08C892C-6CE9-451E-90E1-4D402791A1A5}" name="Cell Technology"/>
    <tableColumn id="8" xr3:uid="{7EB51F19-4BB3-4200-89D2-D2F295AEA87C}" name="Number of Cells"/>
    <tableColumn id="9" xr3:uid="{1C8FA820-1068-417C-96E6-7A575D8EE888}" name="Cell Format"/>
    <tableColumn id="10" xr3:uid="{FF5F8E24-088E-4D61-8DC2-275375D5FD20}" name="Wafer Width"/>
    <tableColumn id="15" xr3:uid="{008BAA8D-A6D1-4B6C-BDFE-E14B4D9D558F}" name="Thermal Cycling"/>
    <tableColumn id="11" xr3:uid="{C3D6A0C0-4570-4F6B-B98B-32E9F1ECCF7D}" name="Damp Heat"/>
    <tableColumn id="13" xr3:uid="{8C4F906B-F427-44C8-B4B8-2BC3C12ADE61}" name="Mechanical Stress Sequence"/>
    <tableColumn id="14" xr3:uid="{5D499D85-DD12-4FA0-8B3B-8367E8D6751E}" name="PID"/>
    <tableColumn id="12" xr3:uid="{B42CDE09-4E16-43B0-894D-4D6738E39329}" name="LID+LETID (2021-)"/>
    <tableColumn id="16" xr3:uid="{37A45AEB-DF88-470D-85C6-9B2EF03C455F}" name="PAN Performance (2020-)"/>
    <tableColumn id="24" xr3:uid="{A59AD7D4-1685-471F-A114-7EA23EFBE31D}" name="Humidity Freeze (2014-2017)"/>
    <tableColumn id="27" xr3:uid="{761DE997-C1F8-4F1E-BDBF-55A18CD133BB}" name="PID+ (2014)"/>
    <tableColumn id="23" xr3:uid="{85BD997D-8897-430C-9339-D25F0418DAC9}" name="Top Performer Categories" dataDxfId="55">
      <calculatedColumnFormula>COUNTA(Table2016[[#This Row],[Thermal Cycling]:[Humidity Freeze (2014-2017)]])</calculatedColumnFormula>
    </tableColumn>
    <tableColumn id="17" xr3:uid="{13A3C166-B486-4445-AF97-01F343F14402}" name="Factory Location City 1" dataDxfId="54"/>
    <tableColumn id="18" xr3:uid="{C8C02046-9C35-47A6-906F-359DAFDFF7D0}" name="Factory Location City 2"/>
    <tableColumn id="19" xr3:uid="{92831FBA-BD3B-44BF-8E9C-067FA8E15492}" name="Factory Location City 3"/>
    <tableColumn id="25" xr3:uid="{212DA067-4AF4-4642-BCFC-3621566A9C4D}" name="Factory Location City 4"/>
    <tableColumn id="20" xr3:uid="{E54C149C-416B-46FB-8206-452DB070BE27}" name="Factory Location Country 1" dataDxfId="53"/>
    <tableColumn id="21" xr3:uid="{A6D74B0C-6611-4F58-AB22-E789CE5D1D47}" name="Factory Location Country 2"/>
    <tableColumn id="22" xr3:uid="{8DFD2257-B82D-4639-91B0-CC26EFBD3FE1}" name="Factory Location Country 3"/>
    <tableColumn id="26" xr3:uid="{45EB44B8-DE4F-49EE-B17F-1538F586F56E}" name="Factory Location Country 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4" dT="2023-04-26T18:30:21.94" personId="{CF9CCF36-BBBD-4157-965B-FCE4B9BCD2EA}" id="{F0C93DEA-A566-4B38-BD2C-E6046C5BDF5A}">
    <text xml:space="preserve">These seem like cell technology is wrong compared to model name. But that's the way it is on PVEL's website
</text>
  </threadedComment>
  <threadedComment ref="H95" dT="2023-04-26T21:51:52.19" personId="{CF9CCF36-BBBD-4157-965B-FCE4B9BCD2EA}" id="{4318E4BF-67F6-4CAA-9372-3DF3BDEED122}">
    <text xml:space="preserve">Seems like this could be wrong.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90" dT="2023-08-16T22:41:42.80" personId="{CF9CCF36-BBBD-4157-965B-FCE4B9BCD2EA}" id="{DC5E7D05-F3FB-438A-9759-BAFA6D6AFB78}">
    <text xml:space="preserve">Could this be a typo? "SC" vs. "AC". Both appear in the 2021 Scorecard.
</text>
  </threadedComment>
  <threadedComment ref="A102" dT="2023-08-16T22:42:56.20" personId="{CF9CCF36-BBBD-4157-965B-FCE4B9BCD2EA}" id="{3D3DB5F7-4A19-41AF-A8A2-6DBE03E3D64F}">
    <text>See comment for the other similar-named Qcells model. "AC" vs. "SC", maybe a typo.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4" dT="2023-08-23T17:23:08.51" personId="{CF9CCF36-BBBD-4157-965B-FCE4B9BCD2EA}" id="{295BDCD4-80F1-41DA-8A27-F39197F5BF07}">
    <text>Edited model name from 2017 Scorecard to match 2018 convention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H6" dT="2023-04-26T18:30:21.94" personId="{CF9CCF36-BBBD-4157-965B-FCE4B9BCD2EA}" id="{3DBAFC52-384D-478F-9FFD-9BEE9F8575DD}">
    <text>Seem like cell technology could be wrong for this module. But that's the way it appears in the PVEL scorecard.</text>
  </threadedComment>
  <threadedComment ref="B135" dT="2023-08-23T17:23:08.51" personId="{CF9CCF36-BBBD-4157-965B-FCE4B9BCD2EA}" id="{08007AC0-F4DA-4F2B-A4E5-5838457E908E}">
    <text>Edited model name from 2017 Scorecard to match 2018 convention</text>
  </threadedComment>
  <threadedComment ref="B726" dT="2023-08-16T22:41:42.80" personId="{CF9CCF36-BBBD-4157-965B-FCE4B9BCD2EA}" id="{57289287-EC28-4502-B2C8-9965308B6423}">
    <text xml:space="preserve">Could this be a typo? "SC" vs. "AC". Both appear in the 2021 Scorecard.
</text>
  </threadedComment>
  <threadedComment ref="B751" dT="2023-08-16T22:42:56.20" personId="{CF9CCF36-BBBD-4157-965B-FCE4B9BCD2EA}" id="{3E6036C5-B1E2-4EBE-AD79-A5611A2740D9}">
    <text>See comment for the other similar-named Qcells model. "AC" vs. "SC", maybe a typo.</text>
  </threadedComment>
  <threadedComment ref="I887" dT="2023-04-26T21:51:52.19" personId="{CF9CCF36-BBBD-4157-965B-FCE4B9BCD2EA}" id="{9203A49D-D6BC-49DE-89EF-DC8A7DEB0D99}">
    <text xml:space="preserve">Seems like this could be wrong. 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table" Target="../tables/table8.xml"/><Relationship Id="rId1" Type="http://schemas.openxmlformats.org/officeDocument/2006/relationships/vmlDrawing" Target="../drawings/vmlDrawing3.vml"/><Relationship Id="rId4" Type="http://schemas.microsoft.com/office/2017/10/relationships/threadedComment" Target="../threadedComments/threadedComment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D5FE-36CF-4A8B-8F83-E0F69A1B4DF3}">
  <dimension ref="A1:AC393"/>
  <sheetViews>
    <sheetView zoomScale="70" zoomScaleNormal="70" workbookViewId="0">
      <pane xSplit="2" ySplit="1" topLeftCell="C307" activePane="bottomRight" state="frozen"/>
      <selection pane="topRight" activeCell="C1" sqref="C1"/>
      <selection pane="bottomLeft" activeCell="A2" sqref="A2"/>
      <selection pane="bottomRight"/>
    </sheetView>
  </sheetViews>
  <sheetFormatPr defaultRowHeight="14.4" x14ac:dyDescent="0.3"/>
  <cols>
    <col min="1" max="1" width="30.33203125" bestFit="1" customWidth="1"/>
    <col min="2" max="2" width="20.33203125" customWidth="1"/>
    <col min="3" max="3" width="12.5546875" customWidth="1"/>
    <col min="4" max="4" width="18.21875" customWidth="1"/>
    <col min="5" max="5" width="18.33203125" customWidth="1"/>
    <col min="6" max="6" width="16.44140625" customWidth="1"/>
    <col min="7" max="7" width="16.5546875" customWidth="1"/>
    <col min="8" max="8" width="16.77734375" customWidth="1"/>
    <col min="9" max="9" width="12.77734375" customWidth="1"/>
    <col min="10" max="10" width="14.21875" customWidth="1"/>
    <col min="11" max="11" width="14.5546875" customWidth="1"/>
    <col min="12" max="12" width="16.5546875" customWidth="1"/>
    <col min="13" max="13" width="12.33203125" customWidth="1"/>
    <col min="14" max="14" width="27.21875" customWidth="1"/>
    <col min="15" max="15" width="5.88671875" customWidth="1"/>
    <col min="16" max="16" width="17.5546875" customWidth="1"/>
    <col min="17" max="17" width="24.5546875" customWidth="1"/>
    <col min="18" max="18" width="27.109375" customWidth="1"/>
    <col min="19" max="19" width="27.33203125" customWidth="1"/>
    <col min="20" max="20" width="12.5546875" customWidth="1"/>
    <col min="21" max="21" width="25" customWidth="1"/>
    <col min="22" max="25" width="22" customWidth="1"/>
    <col min="26" max="29" width="25.44140625" customWidth="1"/>
  </cols>
  <sheetData>
    <row r="1" spans="1:29" x14ac:dyDescent="0.3">
      <c r="A1" s="19" t="s">
        <v>5</v>
      </c>
      <c r="B1" s="20" t="s">
        <v>0</v>
      </c>
      <c r="C1" s="20" t="s">
        <v>787</v>
      </c>
      <c r="D1" s="20" t="s">
        <v>788</v>
      </c>
      <c r="E1" s="20" t="s">
        <v>789</v>
      </c>
      <c r="F1" s="20" t="s">
        <v>1</v>
      </c>
      <c r="G1" s="20" t="s">
        <v>2</v>
      </c>
      <c r="H1" s="20" t="s">
        <v>793</v>
      </c>
      <c r="I1" s="20" t="s">
        <v>3</v>
      </c>
      <c r="J1" s="20" t="s">
        <v>792</v>
      </c>
      <c r="K1" s="20" t="s">
        <v>1114</v>
      </c>
      <c r="L1" s="20" t="s">
        <v>19</v>
      </c>
      <c r="M1" s="20" t="s">
        <v>17</v>
      </c>
      <c r="N1" s="20" t="s">
        <v>18</v>
      </c>
      <c r="O1" s="20" t="s">
        <v>791</v>
      </c>
      <c r="P1" s="20" t="s">
        <v>776</v>
      </c>
      <c r="Q1" s="20" t="s">
        <v>775</v>
      </c>
      <c r="R1" s="20" t="s">
        <v>1115</v>
      </c>
      <c r="S1" s="20" t="s">
        <v>774</v>
      </c>
      <c r="T1" s="20" t="s">
        <v>777</v>
      </c>
      <c r="U1" s="21" t="s">
        <v>794</v>
      </c>
      <c r="V1" s="20" t="s">
        <v>468</v>
      </c>
      <c r="W1" s="20" t="s">
        <v>469</v>
      </c>
      <c r="X1" s="20" t="s">
        <v>470</v>
      </c>
      <c r="Y1" s="20" t="s">
        <v>473</v>
      </c>
      <c r="Z1" s="20" t="s">
        <v>472</v>
      </c>
      <c r="AA1" s="20" t="s">
        <v>474</v>
      </c>
      <c r="AB1" s="20" t="s">
        <v>477</v>
      </c>
      <c r="AC1" s="21" t="s">
        <v>485</v>
      </c>
    </row>
    <row r="2" spans="1:29" x14ac:dyDescent="0.3">
      <c r="A2" t="s">
        <v>822</v>
      </c>
      <c r="B2" t="s">
        <v>4</v>
      </c>
      <c r="C2" t="s">
        <v>431</v>
      </c>
      <c r="D2">
        <v>580</v>
      </c>
      <c r="E2">
        <v>625</v>
      </c>
      <c r="F2" t="s">
        <v>11</v>
      </c>
      <c r="G2" t="s">
        <v>55</v>
      </c>
      <c r="J2">
        <v>182</v>
      </c>
      <c r="K2">
        <v>91</v>
      </c>
      <c r="O2" t="s">
        <v>193</v>
      </c>
      <c r="Q2" t="s">
        <v>193</v>
      </c>
      <c r="U2">
        <f>COUNTA(Table8[[#This Row],[Thermal Cycling]:[Hail Stress Sequence (2024-)]])</f>
        <v>2</v>
      </c>
      <c r="V2" t="s">
        <v>20</v>
      </c>
      <c r="Z2" t="s">
        <v>16</v>
      </c>
    </row>
    <row r="3" spans="1:29" x14ac:dyDescent="0.3">
      <c r="A3" t="s">
        <v>823</v>
      </c>
      <c r="B3" t="s">
        <v>4</v>
      </c>
      <c r="C3" t="s">
        <v>429</v>
      </c>
      <c r="D3">
        <v>530</v>
      </c>
      <c r="E3">
        <v>575</v>
      </c>
      <c r="F3" t="s">
        <v>11</v>
      </c>
      <c r="G3" t="s">
        <v>13</v>
      </c>
      <c r="J3">
        <v>182</v>
      </c>
      <c r="K3">
        <v>91</v>
      </c>
      <c r="N3" t="s">
        <v>193</v>
      </c>
      <c r="R3">
        <v>50</v>
      </c>
      <c r="U3">
        <f>COUNTA(Table8[[#This Row],[Thermal Cycling]:[Hail Stress Sequence (2024-)]])</f>
        <v>2</v>
      </c>
      <c r="V3" t="s">
        <v>20</v>
      </c>
      <c r="Z3" t="s">
        <v>16</v>
      </c>
    </row>
    <row r="4" spans="1:29" x14ac:dyDescent="0.3">
      <c r="A4" t="s">
        <v>370</v>
      </c>
      <c r="B4" t="s">
        <v>422</v>
      </c>
      <c r="C4" t="s">
        <v>430</v>
      </c>
      <c r="D4">
        <v>430</v>
      </c>
      <c r="E4">
        <v>475</v>
      </c>
      <c r="F4" t="s">
        <v>32</v>
      </c>
      <c r="G4" t="s">
        <v>826</v>
      </c>
      <c r="J4">
        <v>182</v>
      </c>
      <c r="K4">
        <v>92</v>
      </c>
      <c r="L4" t="s">
        <v>193</v>
      </c>
      <c r="M4" t="s">
        <v>193</v>
      </c>
      <c r="N4" t="s">
        <v>193</v>
      </c>
      <c r="O4" t="s">
        <v>193</v>
      </c>
      <c r="P4" t="s">
        <v>193</v>
      </c>
      <c r="R4">
        <v>50</v>
      </c>
      <c r="U4">
        <f>COUNTA(Table8[[#This Row],[Thermal Cycling]:[Hail Stress Sequence (2024-)]])</f>
        <v>6</v>
      </c>
      <c r="V4" t="s">
        <v>1121</v>
      </c>
      <c r="W4" t="s">
        <v>460</v>
      </c>
      <c r="Z4" t="s">
        <v>30</v>
      </c>
      <c r="AA4" t="s">
        <v>30</v>
      </c>
    </row>
    <row r="5" spans="1:29" x14ac:dyDescent="0.3">
      <c r="A5" t="s">
        <v>371</v>
      </c>
      <c r="B5" t="s">
        <v>422</v>
      </c>
      <c r="C5" t="s">
        <v>430</v>
      </c>
      <c r="D5">
        <v>430</v>
      </c>
      <c r="E5">
        <v>475</v>
      </c>
      <c r="F5" t="s">
        <v>32</v>
      </c>
      <c r="G5" t="s">
        <v>826</v>
      </c>
      <c r="J5">
        <v>182</v>
      </c>
      <c r="K5">
        <v>92</v>
      </c>
      <c r="L5" t="s">
        <v>193</v>
      </c>
      <c r="M5" t="s">
        <v>193</v>
      </c>
      <c r="N5" t="s">
        <v>193</v>
      </c>
      <c r="O5" t="s">
        <v>193</v>
      </c>
      <c r="P5" t="s">
        <v>193</v>
      </c>
      <c r="R5">
        <v>50</v>
      </c>
      <c r="U5">
        <f>COUNTA(Table8[[#This Row],[Thermal Cycling]:[Hail Stress Sequence (2024-)]])</f>
        <v>6</v>
      </c>
      <c r="V5" t="s">
        <v>1121</v>
      </c>
      <c r="W5" t="s">
        <v>460</v>
      </c>
      <c r="Z5" t="s">
        <v>30</v>
      </c>
      <c r="AA5" t="s">
        <v>30</v>
      </c>
    </row>
    <row r="6" spans="1:29" x14ac:dyDescent="0.3">
      <c r="A6" t="s">
        <v>373</v>
      </c>
      <c r="B6" t="s">
        <v>422</v>
      </c>
      <c r="C6" t="s">
        <v>431</v>
      </c>
      <c r="D6">
        <v>580</v>
      </c>
      <c r="E6">
        <v>625</v>
      </c>
      <c r="F6" t="s">
        <v>32</v>
      </c>
      <c r="G6" t="s">
        <v>826</v>
      </c>
      <c r="J6">
        <v>182</v>
      </c>
      <c r="K6">
        <v>92</v>
      </c>
      <c r="L6" t="s">
        <v>193</v>
      </c>
      <c r="M6" t="s">
        <v>193</v>
      </c>
      <c r="N6" t="s">
        <v>193</v>
      </c>
      <c r="O6" t="s">
        <v>193</v>
      </c>
      <c r="P6" t="s">
        <v>193</v>
      </c>
      <c r="R6">
        <v>50</v>
      </c>
      <c r="U6">
        <f>COUNTA(Table8[[#This Row],[Thermal Cycling]:[Hail Stress Sequence (2024-)]])</f>
        <v>6</v>
      </c>
      <c r="V6" t="s">
        <v>1121</v>
      </c>
      <c r="W6" t="s">
        <v>460</v>
      </c>
      <c r="Z6" t="s">
        <v>30</v>
      </c>
      <c r="AA6" t="s">
        <v>30</v>
      </c>
    </row>
    <row r="7" spans="1:29" x14ac:dyDescent="0.3">
      <c r="A7" t="s">
        <v>944</v>
      </c>
      <c r="B7" t="s">
        <v>422</v>
      </c>
      <c r="C7" t="s">
        <v>430</v>
      </c>
      <c r="D7">
        <v>430</v>
      </c>
      <c r="E7">
        <v>475</v>
      </c>
      <c r="F7" t="s">
        <v>28</v>
      </c>
      <c r="G7" t="s">
        <v>826</v>
      </c>
      <c r="J7">
        <v>182</v>
      </c>
      <c r="K7">
        <v>92</v>
      </c>
      <c r="L7" t="s">
        <v>193</v>
      </c>
      <c r="N7" t="s">
        <v>193</v>
      </c>
      <c r="O7" t="s">
        <v>193</v>
      </c>
      <c r="P7" t="s">
        <v>193</v>
      </c>
      <c r="U7">
        <f>COUNTA(Table8[[#This Row],[Thermal Cycling]:[Hail Stress Sequence (2024-)]])</f>
        <v>4</v>
      </c>
      <c r="V7" t="s">
        <v>1121</v>
      </c>
      <c r="W7" t="s">
        <v>460</v>
      </c>
      <c r="Z7" t="s">
        <v>30</v>
      </c>
      <c r="AA7" t="s">
        <v>30</v>
      </c>
    </row>
    <row r="8" spans="1:29" x14ac:dyDescent="0.3">
      <c r="A8" t="s">
        <v>945</v>
      </c>
      <c r="B8" t="s">
        <v>422</v>
      </c>
      <c r="C8" t="s">
        <v>431</v>
      </c>
      <c r="D8">
        <v>580</v>
      </c>
      <c r="E8">
        <v>625</v>
      </c>
      <c r="F8" t="s">
        <v>28</v>
      </c>
      <c r="G8" t="s">
        <v>826</v>
      </c>
      <c r="J8">
        <v>182</v>
      </c>
      <c r="K8">
        <v>92</v>
      </c>
      <c r="O8" t="s">
        <v>193</v>
      </c>
      <c r="P8" t="s">
        <v>193</v>
      </c>
      <c r="U8">
        <f>COUNTA(Table8[[#This Row],[Thermal Cycling]:[Hail Stress Sequence (2024-)]])</f>
        <v>2</v>
      </c>
      <c r="V8" t="s">
        <v>1121</v>
      </c>
      <c r="W8" t="s">
        <v>460</v>
      </c>
      <c r="Z8" t="s">
        <v>30</v>
      </c>
      <c r="AA8" t="s">
        <v>30</v>
      </c>
    </row>
    <row r="9" spans="1:29" x14ac:dyDescent="0.3">
      <c r="A9" t="s">
        <v>223</v>
      </c>
      <c r="B9" t="s">
        <v>21</v>
      </c>
      <c r="C9" t="s">
        <v>431</v>
      </c>
      <c r="D9">
        <v>580</v>
      </c>
      <c r="E9">
        <v>625</v>
      </c>
      <c r="F9" t="s">
        <v>28</v>
      </c>
      <c r="G9" t="s">
        <v>55</v>
      </c>
      <c r="J9">
        <v>182</v>
      </c>
      <c r="K9">
        <v>92</v>
      </c>
      <c r="L9" t="s">
        <v>193</v>
      </c>
      <c r="M9" t="s">
        <v>193</v>
      </c>
      <c r="N9" t="s">
        <v>193</v>
      </c>
      <c r="P9" t="s">
        <v>193</v>
      </c>
      <c r="Q9" t="s">
        <v>193</v>
      </c>
      <c r="R9">
        <v>40</v>
      </c>
      <c r="U9">
        <f>COUNTA(Table8[[#This Row],[Thermal Cycling]:[Hail Stress Sequence (2024-)]])</f>
        <v>6</v>
      </c>
      <c r="V9" t="s">
        <v>480</v>
      </c>
      <c r="Z9" t="s">
        <v>30</v>
      </c>
    </row>
    <row r="10" spans="1:29" x14ac:dyDescent="0.3">
      <c r="A10" t="s">
        <v>821</v>
      </c>
      <c r="B10" t="s">
        <v>21</v>
      </c>
      <c r="C10" t="s">
        <v>431</v>
      </c>
      <c r="D10">
        <v>580</v>
      </c>
      <c r="E10">
        <v>625</v>
      </c>
      <c r="F10" t="s">
        <v>53</v>
      </c>
      <c r="G10" t="s">
        <v>55</v>
      </c>
      <c r="J10">
        <v>182</v>
      </c>
      <c r="K10">
        <v>92</v>
      </c>
      <c r="L10" t="s">
        <v>193</v>
      </c>
      <c r="M10" t="s">
        <v>193</v>
      </c>
      <c r="N10" t="s">
        <v>193</v>
      </c>
      <c r="P10" t="s">
        <v>193</v>
      </c>
      <c r="R10">
        <v>40</v>
      </c>
      <c r="U10">
        <f>COUNTA(Table8[[#This Row],[Thermal Cycling]:[Hail Stress Sequence (2024-)]])</f>
        <v>5</v>
      </c>
      <c r="V10" t="s">
        <v>480</v>
      </c>
      <c r="Z10" t="s">
        <v>30</v>
      </c>
    </row>
    <row r="11" spans="1:29" x14ac:dyDescent="0.3">
      <c r="A11" t="s">
        <v>216</v>
      </c>
      <c r="B11" t="s">
        <v>21</v>
      </c>
      <c r="C11" t="s">
        <v>430</v>
      </c>
      <c r="D11">
        <v>430</v>
      </c>
      <c r="E11">
        <v>475</v>
      </c>
      <c r="F11" t="s">
        <v>53</v>
      </c>
      <c r="G11" t="s">
        <v>55</v>
      </c>
      <c r="J11">
        <v>182</v>
      </c>
      <c r="K11">
        <v>92</v>
      </c>
      <c r="L11" t="s">
        <v>193</v>
      </c>
      <c r="M11" t="s">
        <v>193</v>
      </c>
      <c r="P11" t="s">
        <v>193</v>
      </c>
      <c r="U11">
        <f>COUNTA(Table8[[#This Row],[Thermal Cycling]:[Hail Stress Sequence (2024-)]])</f>
        <v>3</v>
      </c>
      <c r="V11" t="s">
        <v>480</v>
      </c>
      <c r="Z11" t="s">
        <v>30</v>
      </c>
    </row>
    <row r="12" spans="1:29" x14ac:dyDescent="0.3">
      <c r="A12" t="s">
        <v>820</v>
      </c>
      <c r="B12" t="s">
        <v>21</v>
      </c>
      <c r="C12" t="s">
        <v>430</v>
      </c>
      <c r="D12">
        <v>430</v>
      </c>
      <c r="E12">
        <v>475</v>
      </c>
      <c r="F12" t="s">
        <v>28</v>
      </c>
      <c r="G12" t="s">
        <v>55</v>
      </c>
      <c r="J12">
        <v>182</v>
      </c>
      <c r="K12">
        <v>92</v>
      </c>
      <c r="L12" t="s">
        <v>193</v>
      </c>
      <c r="M12" t="s">
        <v>193</v>
      </c>
      <c r="P12" t="s">
        <v>193</v>
      </c>
      <c r="U12">
        <f>COUNTA(Table8[[#This Row],[Thermal Cycling]:[Hail Stress Sequence (2024-)]])</f>
        <v>3</v>
      </c>
      <c r="V12" t="s">
        <v>480</v>
      </c>
      <c r="Z12" t="s">
        <v>30</v>
      </c>
    </row>
    <row r="13" spans="1:29" x14ac:dyDescent="0.3">
      <c r="A13" t="s">
        <v>217</v>
      </c>
      <c r="B13" t="s">
        <v>21</v>
      </c>
      <c r="C13" t="s">
        <v>430</v>
      </c>
      <c r="D13">
        <v>430</v>
      </c>
      <c r="E13">
        <v>475</v>
      </c>
      <c r="F13" t="s">
        <v>28</v>
      </c>
      <c r="G13" t="s">
        <v>55</v>
      </c>
      <c r="J13">
        <v>182</v>
      </c>
      <c r="K13">
        <v>92</v>
      </c>
      <c r="L13" t="s">
        <v>193</v>
      </c>
      <c r="M13" t="s">
        <v>193</v>
      </c>
      <c r="P13" t="s">
        <v>193</v>
      </c>
      <c r="U13">
        <f>COUNTA(Table8[[#This Row],[Thermal Cycling]:[Hail Stress Sequence (2024-)]])</f>
        <v>3</v>
      </c>
      <c r="V13" t="s">
        <v>480</v>
      </c>
      <c r="Z13" t="s">
        <v>30</v>
      </c>
    </row>
    <row r="14" spans="1:29" x14ac:dyDescent="0.3">
      <c r="A14" t="s">
        <v>220</v>
      </c>
      <c r="B14" t="s">
        <v>21</v>
      </c>
      <c r="C14" t="s">
        <v>434</v>
      </c>
      <c r="D14">
        <v>480</v>
      </c>
      <c r="E14">
        <v>525</v>
      </c>
      <c r="F14" t="s">
        <v>53</v>
      </c>
      <c r="G14" t="s">
        <v>55</v>
      </c>
      <c r="J14">
        <v>182</v>
      </c>
      <c r="K14">
        <v>92</v>
      </c>
      <c r="L14" t="s">
        <v>193</v>
      </c>
      <c r="M14" t="s">
        <v>193</v>
      </c>
      <c r="P14" t="s">
        <v>193</v>
      </c>
      <c r="U14">
        <f>COUNTA(Table8[[#This Row],[Thermal Cycling]:[Hail Stress Sequence (2024-)]])</f>
        <v>3</v>
      </c>
      <c r="V14" t="s">
        <v>480</v>
      </c>
      <c r="Z14" t="s">
        <v>30</v>
      </c>
    </row>
    <row r="15" spans="1:29" x14ac:dyDescent="0.3">
      <c r="A15" t="s">
        <v>225</v>
      </c>
      <c r="B15" t="s">
        <v>21</v>
      </c>
      <c r="C15" t="s">
        <v>431</v>
      </c>
      <c r="D15">
        <v>580</v>
      </c>
      <c r="E15">
        <v>625</v>
      </c>
      <c r="F15" t="s">
        <v>28</v>
      </c>
      <c r="G15" t="s">
        <v>55</v>
      </c>
      <c r="J15">
        <v>182</v>
      </c>
      <c r="K15">
        <v>92</v>
      </c>
      <c r="M15" t="s">
        <v>193</v>
      </c>
      <c r="P15" t="s">
        <v>193</v>
      </c>
      <c r="U15">
        <f>COUNTA(Table8[[#This Row],[Thermal Cycling]:[Hail Stress Sequence (2024-)]])</f>
        <v>2</v>
      </c>
      <c r="V15" t="s">
        <v>480</v>
      </c>
      <c r="Z15" t="s">
        <v>30</v>
      </c>
    </row>
    <row r="16" spans="1:29" x14ac:dyDescent="0.3">
      <c r="A16" t="s">
        <v>214</v>
      </c>
      <c r="B16" t="s">
        <v>21</v>
      </c>
      <c r="C16" t="s">
        <v>430</v>
      </c>
      <c r="D16">
        <v>430</v>
      </c>
      <c r="E16">
        <v>475</v>
      </c>
      <c r="F16" t="s">
        <v>32</v>
      </c>
      <c r="G16" t="s">
        <v>55</v>
      </c>
      <c r="J16">
        <v>182</v>
      </c>
      <c r="K16">
        <v>92</v>
      </c>
      <c r="P16" t="s">
        <v>193</v>
      </c>
      <c r="U16">
        <f>COUNTA(Table8[[#This Row],[Thermal Cycling]:[Hail Stress Sequence (2024-)]])</f>
        <v>1</v>
      </c>
      <c r="V16" t="s">
        <v>480</v>
      </c>
      <c r="Z16" t="s">
        <v>30</v>
      </c>
    </row>
    <row r="17" spans="1:29" x14ac:dyDescent="0.3">
      <c r="A17" t="s">
        <v>819</v>
      </c>
      <c r="B17" t="s">
        <v>21</v>
      </c>
      <c r="C17" t="s">
        <v>430</v>
      </c>
      <c r="D17">
        <v>430</v>
      </c>
      <c r="E17">
        <v>475</v>
      </c>
      <c r="F17" t="s">
        <v>32</v>
      </c>
      <c r="G17" t="s">
        <v>55</v>
      </c>
      <c r="J17">
        <v>182</v>
      </c>
      <c r="K17">
        <v>92</v>
      </c>
      <c r="P17" t="s">
        <v>193</v>
      </c>
      <c r="U17">
        <f>COUNTA(Table8[[#This Row],[Thermal Cycling]:[Hail Stress Sequence (2024-)]])</f>
        <v>1</v>
      </c>
      <c r="V17" t="s">
        <v>480</v>
      </c>
      <c r="Z17" t="s">
        <v>30</v>
      </c>
    </row>
    <row r="18" spans="1:29" x14ac:dyDescent="0.3">
      <c r="A18" t="s">
        <v>218</v>
      </c>
      <c r="B18" t="s">
        <v>21</v>
      </c>
      <c r="C18" t="s">
        <v>430</v>
      </c>
      <c r="D18">
        <v>430</v>
      </c>
      <c r="E18">
        <v>475</v>
      </c>
      <c r="F18" t="s">
        <v>32</v>
      </c>
      <c r="G18" t="s">
        <v>55</v>
      </c>
      <c r="J18">
        <v>182</v>
      </c>
      <c r="K18">
        <v>92</v>
      </c>
      <c r="P18" t="s">
        <v>193</v>
      </c>
      <c r="U18">
        <f>COUNTA(Table8[[#This Row],[Thermal Cycling]:[Hail Stress Sequence (2024-)]])</f>
        <v>1</v>
      </c>
      <c r="V18" t="s">
        <v>480</v>
      </c>
      <c r="Z18" t="s">
        <v>30</v>
      </c>
    </row>
    <row r="19" spans="1:29" x14ac:dyDescent="0.3">
      <c r="A19" t="s">
        <v>224</v>
      </c>
      <c r="B19" t="s">
        <v>21</v>
      </c>
      <c r="C19" t="s">
        <v>431</v>
      </c>
      <c r="D19">
        <v>580</v>
      </c>
      <c r="E19">
        <v>625</v>
      </c>
      <c r="F19" t="s">
        <v>32</v>
      </c>
      <c r="G19" t="s">
        <v>55</v>
      </c>
      <c r="J19">
        <v>182</v>
      </c>
      <c r="K19">
        <v>92</v>
      </c>
      <c r="P19" t="s">
        <v>193</v>
      </c>
      <c r="U19">
        <f>COUNTA(Table8[[#This Row],[Thermal Cycling]:[Hail Stress Sequence (2024-)]])</f>
        <v>1</v>
      </c>
      <c r="V19" t="s">
        <v>480</v>
      </c>
      <c r="Z19" t="s">
        <v>30</v>
      </c>
    </row>
    <row r="20" spans="1:29" x14ac:dyDescent="0.3">
      <c r="A20" t="s">
        <v>835</v>
      </c>
      <c r="B20" t="s">
        <v>411</v>
      </c>
      <c r="C20" t="s">
        <v>430</v>
      </c>
      <c r="D20">
        <v>430</v>
      </c>
      <c r="E20">
        <v>475</v>
      </c>
      <c r="F20" t="s">
        <v>28</v>
      </c>
      <c r="G20" t="s">
        <v>55</v>
      </c>
      <c r="J20">
        <v>182</v>
      </c>
      <c r="K20">
        <v>91</v>
      </c>
      <c r="M20" t="s">
        <v>193</v>
      </c>
      <c r="N20" t="s">
        <v>193</v>
      </c>
      <c r="O20" t="s">
        <v>193</v>
      </c>
      <c r="P20" t="s">
        <v>193</v>
      </c>
      <c r="Q20" t="s">
        <v>193</v>
      </c>
      <c r="R20">
        <v>40</v>
      </c>
      <c r="U20">
        <f>COUNTA(Table8[[#This Row],[Thermal Cycling]:[Hail Stress Sequence (2024-)]])</f>
        <v>6</v>
      </c>
      <c r="V20" t="s">
        <v>447</v>
      </c>
      <c r="Z20" t="s">
        <v>45</v>
      </c>
    </row>
    <row r="21" spans="1:29" x14ac:dyDescent="0.3">
      <c r="A21" t="s">
        <v>839</v>
      </c>
      <c r="B21" t="s">
        <v>411</v>
      </c>
      <c r="C21" t="s">
        <v>431</v>
      </c>
      <c r="D21">
        <v>580</v>
      </c>
      <c r="E21">
        <v>625</v>
      </c>
      <c r="F21" t="s">
        <v>28</v>
      </c>
      <c r="G21" t="s">
        <v>55</v>
      </c>
      <c r="J21">
        <v>182</v>
      </c>
      <c r="K21">
        <v>91</v>
      </c>
      <c r="M21" t="s">
        <v>193</v>
      </c>
      <c r="N21" t="s">
        <v>193</v>
      </c>
      <c r="O21" t="s">
        <v>193</v>
      </c>
      <c r="P21" t="s">
        <v>193</v>
      </c>
      <c r="Q21" t="s">
        <v>193</v>
      </c>
      <c r="R21">
        <v>40</v>
      </c>
      <c r="U21">
        <f>COUNTA(Table8[[#This Row],[Thermal Cycling]:[Hail Stress Sequence (2024-)]])</f>
        <v>6</v>
      </c>
      <c r="V21" t="s">
        <v>447</v>
      </c>
      <c r="Z21" t="s">
        <v>45</v>
      </c>
    </row>
    <row r="22" spans="1:29" x14ac:dyDescent="0.3">
      <c r="A22" t="s">
        <v>837</v>
      </c>
      <c r="B22" t="s">
        <v>411</v>
      </c>
      <c r="C22" t="s">
        <v>434</v>
      </c>
      <c r="D22">
        <v>480</v>
      </c>
      <c r="E22">
        <v>525</v>
      </c>
      <c r="F22" t="s">
        <v>28</v>
      </c>
      <c r="G22" t="s">
        <v>55</v>
      </c>
      <c r="J22">
        <v>182</v>
      </c>
      <c r="K22">
        <v>91</v>
      </c>
      <c r="M22" t="s">
        <v>193</v>
      </c>
      <c r="N22" t="s">
        <v>193</v>
      </c>
      <c r="O22" t="s">
        <v>193</v>
      </c>
      <c r="P22" t="s">
        <v>193</v>
      </c>
      <c r="R22">
        <v>40</v>
      </c>
      <c r="U22">
        <f>COUNTA(Table8[[#This Row],[Thermal Cycling]:[Hail Stress Sequence (2024-)]])</f>
        <v>5</v>
      </c>
      <c r="V22" t="s">
        <v>447</v>
      </c>
      <c r="Z22" t="s">
        <v>45</v>
      </c>
    </row>
    <row r="23" spans="1:29" x14ac:dyDescent="0.3">
      <c r="A23" s="8" t="s">
        <v>249</v>
      </c>
      <c r="B23" s="8" t="s">
        <v>411</v>
      </c>
      <c r="C23" s="8" t="s">
        <v>192</v>
      </c>
      <c r="D23" s="8">
        <v>380</v>
      </c>
      <c r="E23" s="8">
        <v>425</v>
      </c>
      <c r="F23" s="8" t="s">
        <v>28</v>
      </c>
      <c r="G23" s="8" t="s">
        <v>13</v>
      </c>
      <c r="H23" s="8"/>
      <c r="I23" s="8"/>
      <c r="J23" s="8">
        <v>182</v>
      </c>
      <c r="K23" s="8">
        <v>91</v>
      </c>
      <c r="L23" s="8" t="s">
        <v>193</v>
      </c>
      <c r="M23" s="8"/>
      <c r="N23" s="8" t="s">
        <v>193</v>
      </c>
      <c r="O23" s="8" t="s">
        <v>193</v>
      </c>
      <c r="P23" s="8"/>
      <c r="Q23" s="8"/>
      <c r="R23" s="8"/>
      <c r="S23" s="8"/>
      <c r="T23" s="8"/>
      <c r="U23" s="8">
        <f>COUNTA(Table8[[#This Row],[Thermal Cycling]:[Hail Stress Sequence (2024-)]])</f>
        <v>3</v>
      </c>
      <c r="V23" t="s">
        <v>447</v>
      </c>
      <c r="W23" s="8"/>
      <c r="X23" s="8"/>
      <c r="Y23" s="8"/>
      <c r="Z23" s="8" t="s">
        <v>45</v>
      </c>
      <c r="AA23" s="8"/>
      <c r="AB23" s="8"/>
      <c r="AC23" s="8"/>
    </row>
    <row r="24" spans="1:29" x14ac:dyDescent="0.3">
      <c r="A24" t="s">
        <v>40</v>
      </c>
      <c r="B24" t="s">
        <v>411</v>
      </c>
      <c r="C24" t="s">
        <v>430</v>
      </c>
      <c r="D24">
        <v>430</v>
      </c>
      <c r="E24">
        <v>475</v>
      </c>
      <c r="F24" t="s">
        <v>28</v>
      </c>
      <c r="G24" t="s">
        <v>13</v>
      </c>
      <c r="J24">
        <v>182</v>
      </c>
      <c r="K24">
        <v>91</v>
      </c>
      <c r="L24" t="s">
        <v>193</v>
      </c>
      <c r="N24" t="s">
        <v>193</v>
      </c>
      <c r="O24" t="s">
        <v>193</v>
      </c>
      <c r="U24">
        <f>COUNTA(Table8[[#This Row],[Thermal Cycling]:[Hail Stress Sequence (2024-)]])</f>
        <v>3</v>
      </c>
      <c r="V24" t="s">
        <v>447</v>
      </c>
      <c r="Z24" t="s">
        <v>45</v>
      </c>
    </row>
    <row r="25" spans="1:29" x14ac:dyDescent="0.3">
      <c r="A25" t="s">
        <v>41</v>
      </c>
      <c r="B25" t="s">
        <v>411</v>
      </c>
      <c r="C25" t="s">
        <v>429</v>
      </c>
      <c r="D25">
        <v>530</v>
      </c>
      <c r="E25">
        <v>575</v>
      </c>
      <c r="F25" t="s">
        <v>11</v>
      </c>
      <c r="G25" t="s">
        <v>13</v>
      </c>
      <c r="J25">
        <v>182</v>
      </c>
      <c r="K25">
        <v>91</v>
      </c>
      <c r="L25" t="s">
        <v>193</v>
      </c>
      <c r="N25" t="s">
        <v>193</v>
      </c>
      <c r="O25" t="s">
        <v>193</v>
      </c>
      <c r="U25">
        <f>COUNTA(Table8[[#This Row],[Thermal Cycling]:[Hail Stress Sequence (2024-)]])</f>
        <v>3</v>
      </c>
      <c r="V25" t="s">
        <v>447</v>
      </c>
      <c r="Z25" t="s">
        <v>45</v>
      </c>
    </row>
    <row r="26" spans="1:29" x14ac:dyDescent="0.3">
      <c r="A26" t="s">
        <v>42</v>
      </c>
      <c r="B26" t="s">
        <v>411</v>
      </c>
      <c r="C26" t="s">
        <v>429</v>
      </c>
      <c r="D26">
        <v>530</v>
      </c>
      <c r="E26">
        <v>575</v>
      </c>
      <c r="F26" t="s">
        <v>28</v>
      </c>
      <c r="G26" t="s">
        <v>13</v>
      </c>
      <c r="J26">
        <v>182</v>
      </c>
      <c r="K26">
        <v>91</v>
      </c>
      <c r="L26" t="s">
        <v>193</v>
      </c>
      <c r="N26" t="s">
        <v>193</v>
      </c>
      <c r="O26" t="s">
        <v>193</v>
      </c>
      <c r="U26">
        <f>COUNTA(Table8[[#This Row],[Thermal Cycling]:[Hail Stress Sequence (2024-)]])</f>
        <v>3</v>
      </c>
      <c r="V26" t="s">
        <v>447</v>
      </c>
      <c r="Z26" t="s">
        <v>45</v>
      </c>
    </row>
    <row r="27" spans="1:29" x14ac:dyDescent="0.3">
      <c r="A27" t="s">
        <v>840</v>
      </c>
      <c r="B27" t="s">
        <v>411</v>
      </c>
      <c r="C27" t="s">
        <v>431</v>
      </c>
      <c r="D27">
        <v>580</v>
      </c>
      <c r="E27">
        <v>625</v>
      </c>
      <c r="F27" t="s">
        <v>11</v>
      </c>
      <c r="G27" t="s">
        <v>55</v>
      </c>
      <c r="J27">
        <v>182</v>
      </c>
      <c r="K27">
        <v>91</v>
      </c>
      <c r="L27" t="s">
        <v>193</v>
      </c>
      <c r="P27" t="s">
        <v>193</v>
      </c>
      <c r="Q27" t="s">
        <v>193</v>
      </c>
      <c r="U27">
        <f>COUNTA(Table8[[#This Row],[Thermal Cycling]:[Hail Stress Sequence (2024-)]])</f>
        <v>3</v>
      </c>
      <c r="V27" t="s">
        <v>447</v>
      </c>
      <c r="Z27" t="s">
        <v>45</v>
      </c>
    </row>
    <row r="28" spans="1:29" x14ac:dyDescent="0.3">
      <c r="A28" t="s">
        <v>836</v>
      </c>
      <c r="B28" t="s">
        <v>411</v>
      </c>
      <c r="C28" t="s">
        <v>430</v>
      </c>
      <c r="D28">
        <v>430</v>
      </c>
      <c r="E28">
        <v>475</v>
      </c>
      <c r="F28" t="s">
        <v>11</v>
      </c>
      <c r="G28" t="s">
        <v>55</v>
      </c>
      <c r="J28">
        <v>182</v>
      </c>
      <c r="K28">
        <v>91</v>
      </c>
      <c r="L28" t="s">
        <v>193</v>
      </c>
      <c r="P28" t="s">
        <v>193</v>
      </c>
      <c r="U28">
        <f>COUNTA(Table8[[#This Row],[Thermal Cycling]:[Hail Stress Sequence (2024-)]])</f>
        <v>2</v>
      </c>
      <c r="V28" t="s">
        <v>447</v>
      </c>
      <c r="Z28" t="s">
        <v>45</v>
      </c>
    </row>
    <row r="29" spans="1:29" x14ac:dyDescent="0.3">
      <c r="A29" t="s">
        <v>838</v>
      </c>
      <c r="B29" t="s">
        <v>411</v>
      </c>
      <c r="C29" t="s">
        <v>434</v>
      </c>
      <c r="D29">
        <v>480</v>
      </c>
      <c r="E29">
        <v>525</v>
      </c>
      <c r="F29" t="s">
        <v>11</v>
      </c>
      <c r="G29" t="s">
        <v>55</v>
      </c>
      <c r="J29">
        <v>182</v>
      </c>
      <c r="K29">
        <v>91</v>
      </c>
      <c r="L29" t="s">
        <v>193</v>
      </c>
      <c r="P29" t="s">
        <v>193</v>
      </c>
      <c r="U29">
        <f>COUNTA(Table8[[#This Row],[Thermal Cycling]:[Hail Stress Sequence (2024-)]])</f>
        <v>2</v>
      </c>
      <c r="V29" t="s">
        <v>447</v>
      </c>
      <c r="Z29" t="s">
        <v>45</v>
      </c>
    </row>
    <row r="30" spans="1:29" x14ac:dyDescent="0.3">
      <c r="A30" t="s">
        <v>918</v>
      </c>
      <c r="B30" t="s">
        <v>418</v>
      </c>
      <c r="C30" t="s">
        <v>431</v>
      </c>
      <c r="D30">
        <v>580</v>
      </c>
      <c r="E30">
        <v>625</v>
      </c>
      <c r="F30" t="s">
        <v>28</v>
      </c>
      <c r="G30" t="s">
        <v>13</v>
      </c>
      <c r="J30">
        <v>210</v>
      </c>
      <c r="K30">
        <v>105</v>
      </c>
      <c r="L30" t="s">
        <v>193</v>
      </c>
      <c r="M30" t="s">
        <v>193</v>
      </c>
      <c r="N30" t="s">
        <v>193</v>
      </c>
      <c r="O30" t="s">
        <v>193</v>
      </c>
      <c r="P30" t="s">
        <v>193</v>
      </c>
      <c r="U30">
        <f>COUNTA(Table8[[#This Row],[Thermal Cycling]:[Hail Stress Sequence (2024-)]])</f>
        <v>5</v>
      </c>
      <c r="V30" t="s">
        <v>1122</v>
      </c>
      <c r="W30" t="s">
        <v>456</v>
      </c>
      <c r="Z30" t="s">
        <v>30</v>
      </c>
      <c r="AA30" t="s">
        <v>440</v>
      </c>
    </row>
    <row r="31" spans="1:29" x14ac:dyDescent="0.3">
      <c r="A31" t="s">
        <v>920</v>
      </c>
      <c r="B31" t="s">
        <v>418</v>
      </c>
      <c r="C31" t="s">
        <v>432</v>
      </c>
      <c r="D31">
        <v>630</v>
      </c>
      <c r="E31">
        <v>675</v>
      </c>
      <c r="F31" t="s">
        <v>28</v>
      </c>
      <c r="G31" t="s">
        <v>55</v>
      </c>
      <c r="J31">
        <v>210</v>
      </c>
      <c r="K31">
        <v>105</v>
      </c>
      <c r="L31" t="s">
        <v>193</v>
      </c>
      <c r="M31" t="s">
        <v>193</v>
      </c>
      <c r="N31" t="s">
        <v>193</v>
      </c>
      <c r="O31" t="s">
        <v>193</v>
      </c>
      <c r="P31" t="s">
        <v>193</v>
      </c>
      <c r="U31">
        <f>COUNTA(Table8[[#This Row],[Thermal Cycling]:[Hail Stress Sequence (2024-)]])</f>
        <v>5</v>
      </c>
      <c r="V31" t="s">
        <v>1122</v>
      </c>
      <c r="W31" t="s">
        <v>456</v>
      </c>
      <c r="Z31" t="s">
        <v>30</v>
      </c>
      <c r="AA31" t="s">
        <v>440</v>
      </c>
    </row>
    <row r="32" spans="1:29" x14ac:dyDescent="0.3">
      <c r="A32" t="s">
        <v>921</v>
      </c>
      <c r="B32" t="s">
        <v>418</v>
      </c>
      <c r="C32" t="s">
        <v>432</v>
      </c>
      <c r="D32">
        <v>630</v>
      </c>
      <c r="E32">
        <v>675</v>
      </c>
      <c r="F32" t="s">
        <v>28</v>
      </c>
      <c r="G32" t="s">
        <v>13</v>
      </c>
      <c r="J32">
        <v>210</v>
      </c>
      <c r="K32">
        <v>105</v>
      </c>
      <c r="L32" t="s">
        <v>193</v>
      </c>
      <c r="M32" t="s">
        <v>193</v>
      </c>
      <c r="N32" t="s">
        <v>193</v>
      </c>
      <c r="O32" t="s">
        <v>193</v>
      </c>
      <c r="P32" t="s">
        <v>193</v>
      </c>
      <c r="U32">
        <f>COUNTA(Table8[[#This Row],[Thermal Cycling]:[Hail Stress Sequence (2024-)]])</f>
        <v>5</v>
      </c>
      <c r="V32" t="s">
        <v>1122</v>
      </c>
      <c r="W32" t="s">
        <v>456</v>
      </c>
      <c r="Z32" t="s">
        <v>30</v>
      </c>
      <c r="AA32" t="s">
        <v>440</v>
      </c>
    </row>
    <row r="33" spans="1:27" x14ac:dyDescent="0.3">
      <c r="A33" t="s">
        <v>923</v>
      </c>
      <c r="B33" t="s">
        <v>418</v>
      </c>
      <c r="C33" t="s">
        <v>1118</v>
      </c>
      <c r="D33">
        <v>680</v>
      </c>
      <c r="E33">
        <v>725</v>
      </c>
      <c r="F33" t="s">
        <v>28</v>
      </c>
      <c r="G33" t="s">
        <v>55</v>
      </c>
      <c r="J33">
        <v>210</v>
      </c>
      <c r="K33">
        <v>105</v>
      </c>
      <c r="L33" t="s">
        <v>193</v>
      </c>
      <c r="M33" t="s">
        <v>193</v>
      </c>
      <c r="N33" t="s">
        <v>193</v>
      </c>
      <c r="O33" t="s">
        <v>193</v>
      </c>
      <c r="P33" t="s">
        <v>193</v>
      </c>
      <c r="U33">
        <f>COUNTA(Table8[[#This Row],[Thermal Cycling]:[Hail Stress Sequence (2024-)]])</f>
        <v>5</v>
      </c>
      <c r="V33" t="s">
        <v>1122</v>
      </c>
      <c r="W33" t="s">
        <v>456</v>
      </c>
      <c r="Z33" t="s">
        <v>30</v>
      </c>
      <c r="AA33" t="s">
        <v>440</v>
      </c>
    </row>
    <row r="34" spans="1:27" x14ac:dyDescent="0.3">
      <c r="A34" t="s">
        <v>910</v>
      </c>
      <c r="B34" t="s">
        <v>418</v>
      </c>
      <c r="C34" t="s">
        <v>431</v>
      </c>
      <c r="D34">
        <v>580</v>
      </c>
      <c r="E34">
        <v>625</v>
      </c>
      <c r="F34" t="s">
        <v>28</v>
      </c>
      <c r="G34" t="s">
        <v>55</v>
      </c>
      <c r="J34">
        <v>182</v>
      </c>
      <c r="K34">
        <v>96</v>
      </c>
      <c r="M34" t="s">
        <v>193</v>
      </c>
      <c r="N34" t="s">
        <v>193</v>
      </c>
      <c r="O34" t="s">
        <v>193</v>
      </c>
      <c r="P34" t="s">
        <v>193</v>
      </c>
      <c r="U34">
        <f>COUNTA(Table8[[#This Row],[Thermal Cycling]:[Hail Stress Sequence (2024-)]])</f>
        <v>4</v>
      </c>
      <c r="V34" t="s">
        <v>1122</v>
      </c>
      <c r="W34" t="s">
        <v>456</v>
      </c>
      <c r="Z34" t="s">
        <v>30</v>
      </c>
      <c r="AA34" t="s">
        <v>440</v>
      </c>
    </row>
    <row r="35" spans="1:27" x14ac:dyDescent="0.3">
      <c r="A35" t="s">
        <v>906</v>
      </c>
      <c r="B35" t="s">
        <v>418</v>
      </c>
      <c r="C35" t="s">
        <v>434</v>
      </c>
      <c r="D35">
        <v>480</v>
      </c>
      <c r="E35">
        <v>525</v>
      </c>
      <c r="F35" t="s">
        <v>28</v>
      </c>
      <c r="G35" t="s">
        <v>55</v>
      </c>
      <c r="J35">
        <v>182</v>
      </c>
      <c r="K35">
        <v>96</v>
      </c>
      <c r="M35" t="s">
        <v>193</v>
      </c>
      <c r="O35" t="s">
        <v>193</v>
      </c>
      <c r="P35" t="s">
        <v>193</v>
      </c>
      <c r="U35">
        <f>COUNTA(Table8[[#This Row],[Thermal Cycling]:[Hail Stress Sequence (2024-)]])</f>
        <v>3</v>
      </c>
      <c r="V35" t="s">
        <v>1122</v>
      </c>
      <c r="W35" t="s">
        <v>456</v>
      </c>
      <c r="Z35" t="s">
        <v>30</v>
      </c>
      <c r="AA35" t="s">
        <v>440</v>
      </c>
    </row>
    <row r="36" spans="1:27" x14ac:dyDescent="0.3">
      <c r="A36" t="s">
        <v>909</v>
      </c>
      <c r="B36" t="s">
        <v>418</v>
      </c>
      <c r="C36" t="s">
        <v>431</v>
      </c>
      <c r="D36">
        <v>580</v>
      </c>
      <c r="E36">
        <v>625</v>
      </c>
      <c r="F36" t="s">
        <v>28</v>
      </c>
      <c r="G36" t="s">
        <v>55</v>
      </c>
      <c r="J36">
        <v>182</v>
      </c>
      <c r="K36">
        <v>96</v>
      </c>
      <c r="M36" t="s">
        <v>193</v>
      </c>
      <c r="O36" t="s">
        <v>193</v>
      </c>
      <c r="P36" t="s">
        <v>193</v>
      </c>
      <c r="U36">
        <f>COUNTA(Table8[[#This Row],[Thermal Cycling]:[Hail Stress Sequence (2024-)]])</f>
        <v>3</v>
      </c>
      <c r="V36" t="s">
        <v>1122</v>
      </c>
      <c r="W36" t="s">
        <v>456</v>
      </c>
      <c r="Z36" t="s">
        <v>30</v>
      </c>
      <c r="AA36" t="s">
        <v>440</v>
      </c>
    </row>
    <row r="37" spans="1:27" x14ac:dyDescent="0.3">
      <c r="A37" t="s">
        <v>915</v>
      </c>
      <c r="B37" t="s">
        <v>418</v>
      </c>
      <c r="C37" t="s">
        <v>192</v>
      </c>
      <c r="D37">
        <v>380</v>
      </c>
      <c r="E37">
        <v>425</v>
      </c>
      <c r="F37" t="s">
        <v>32</v>
      </c>
      <c r="G37" t="s">
        <v>13</v>
      </c>
      <c r="J37">
        <v>182</v>
      </c>
      <c r="K37">
        <v>91</v>
      </c>
      <c r="N37" t="s">
        <v>193</v>
      </c>
      <c r="P37" t="s">
        <v>193</v>
      </c>
      <c r="R37">
        <v>40</v>
      </c>
      <c r="U37">
        <f>COUNTA(Table8[[#This Row],[Thermal Cycling]:[Hail Stress Sequence (2024-)]])</f>
        <v>3</v>
      </c>
      <c r="V37" t="s">
        <v>1122</v>
      </c>
      <c r="W37" t="s">
        <v>456</v>
      </c>
      <c r="Z37" t="s">
        <v>30</v>
      </c>
      <c r="AA37" t="s">
        <v>440</v>
      </c>
    </row>
    <row r="38" spans="1:27" x14ac:dyDescent="0.3">
      <c r="A38" t="s">
        <v>903</v>
      </c>
      <c r="B38" t="s">
        <v>418</v>
      </c>
      <c r="C38" t="s">
        <v>430</v>
      </c>
      <c r="D38">
        <v>430</v>
      </c>
      <c r="E38">
        <v>475</v>
      </c>
      <c r="F38" t="s">
        <v>28</v>
      </c>
      <c r="G38" t="s">
        <v>55</v>
      </c>
      <c r="J38">
        <v>182</v>
      </c>
      <c r="K38">
        <v>96</v>
      </c>
      <c r="M38" t="s">
        <v>193</v>
      </c>
      <c r="P38" t="s">
        <v>193</v>
      </c>
      <c r="U38">
        <f>COUNTA(Table8[[#This Row],[Thermal Cycling]:[Hail Stress Sequence (2024-)]])</f>
        <v>2</v>
      </c>
      <c r="V38" t="s">
        <v>1122</v>
      </c>
      <c r="W38" t="s">
        <v>456</v>
      </c>
      <c r="Z38" t="s">
        <v>30</v>
      </c>
      <c r="AA38" t="s">
        <v>440</v>
      </c>
    </row>
    <row r="39" spans="1:27" x14ac:dyDescent="0.3">
      <c r="A39" t="s">
        <v>904</v>
      </c>
      <c r="B39" t="s">
        <v>418</v>
      </c>
      <c r="C39" t="s">
        <v>430</v>
      </c>
      <c r="D39">
        <v>430</v>
      </c>
      <c r="E39">
        <v>475</v>
      </c>
      <c r="F39" t="s">
        <v>53</v>
      </c>
      <c r="G39" t="s">
        <v>55</v>
      </c>
      <c r="J39">
        <v>182</v>
      </c>
      <c r="K39">
        <v>96</v>
      </c>
      <c r="M39" t="s">
        <v>193</v>
      </c>
      <c r="P39" t="s">
        <v>193</v>
      </c>
      <c r="U39">
        <f>COUNTA(Table8[[#This Row],[Thermal Cycling]:[Hail Stress Sequence (2024-)]])</f>
        <v>2</v>
      </c>
      <c r="V39" t="s">
        <v>1122</v>
      </c>
      <c r="W39" t="s">
        <v>456</v>
      </c>
      <c r="Z39" t="s">
        <v>30</v>
      </c>
      <c r="AA39" t="s">
        <v>440</v>
      </c>
    </row>
    <row r="40" spans="1:27" x14ac:dyDescent="0.3">
      <c r="A40" t="s">
        <v>905</v>
      </c>
      <c r="B40" t="s">
        <v>418</v>
      </c>
      <c r="C40" t="s">
        <v>430</v>
      </c>
      <c r="D40">
        <v>430</v>
      </c>
      <c r="E40">
        <v>475</v>
      </c>
      <c r="F40" t="s">
        <v>32</v>
      </c>
      <c r="G40" t="s">
        <v>55</v>
      </c>
      <c r="J40">
        <v>182</v>
      </c>
      <c r="K40">
        <v>96</v>
      </c>
      <c r="N40" t="s">
        <v>193</v>
      </c>
      <c r="P40" t="s">
        <v>193</v>
      </c>
      <c r="U40">
        <f>COUNTA(Table8[[#This Row],[Thermal Cycling]:[Hail Stress Sequence (2024-)]])</f>
        <v>2</v>
      </c>
      <c r="V40" t="s">
        <v>1122</v>
      </c>
      <c r="W40" t="s">
        <v>456</v>
      </c>
      <c r="Z40" t="s">
        <v>30</v>
      </c>
      <c r="AA40" t="s">
        <v>440</v>
      </c>
    </row>
    <row r="41" spans="1:27" x14ac:dyDescent="0.3">
      <c r="A41" t="s">
        <v>911</v>
      </c>
      <c r="B41" t="s">
        <v>418</v>
      </c>
      <c r="C41" t="s">
        <v>431</v>
      </c>
      <c r="D41">
        <v>580</v>
      </c>
      <c r="E41">
        <v>625</v>
      </c>
      <c r="F41" t="s">
        <v>53</v>
      </c>
      <c r="G41" t="s">
        <v>55</v>
      </c>
      <c r="J41">
        <v>182</v>
      </c>
      <c r="K41">
        <v>96</v>
      </c>
      <c r="M41" t="s">
        <v>193</v>
      </c>
      <c r="P41" t="s">
        <v>193</v>
      </c>
      <c r="U41">
        <f>COUNTA(Table8[[#This Row],[Thermal Cycling]:[Hail Stress Sequence (2024-)]])</f>
        <v>2</v>
      </c>
      <c r="V41" t="s">
        <v>1122</v>
      </c>
      <c r="W41" t="s">
        <v>456</v>
      </c>
      <c r="Z41" t="s">
        <v>30</v>
      </c>
      <c r="AA41" t="s">
        <v>440</v>
      </c>
    </row>
    <row r="42" spans="1:27" x14ac:dyDescent="0.3">
      <c r="A42" t="s">
        <v>901</v>
      </c>
      <c r="B42" t="s">
        <v>418</v>
      </c>
      <c r="C42" t="s">
        <v>1119</v>
      </c>
      <c r="D42">
        <v>280</v>
      </c>
      <c r="E42">
        <v>325</v>
      </c>
      <c r="F42" t="s">
        <v>32</v>
      </c>
      <c r="G42" t="s">
        <v>55</v>
      </c>
      <c r="J42">
        <v>182</v>
      </c>
      <c r="K42">
        <v>96</v>
      </c>
      <c r="P42" t="s">
        <v>193</v>
      </c>
      <c r="U42">
        <f>COUNTA(Table8[[#This Row],[Thermal Cycling]:[Hail Stress Sequence (2024-)]])</f>
        <v>1</v>
      </c>
      <c r="V42" t="s">
        <v>1122</v>
      </c>
      <c r="W42" t="s">
        <v>456</v>
      </c>
      <c r="Z42" t="s">
        <v>30</v>
      </c>
      <c r="AA42" t="s">
        <v>440</v>
      </c>
    </row>
    <row r="43" spans="1:27" x14ac:dyDescent="0.3">
      <c r="A43" t="s">
        <v>902</v>
      </c>
      <c r="B43" t="s">
        <v>418</v>
      </c>
      <c r="C43" t="s">
        <v>433</v>
      </c>
      <c r="D43">
        <v>330</v>
      </c>
      <c r="E43">
        <v>375</v>
      </c>
      <c r="F43" t="s">
        <v>32</v>
      </c>
      <c r="G43" t="s">
        <v>55</v>
      </c>
      <c r="J43">
        <v>182</v>
      </c>
      <c r="K43">
        <v>96</v>
      </c>
      <c r="P43" t="s">
        <v>193</v>
      </c>
      <c r="U43">
        <f>COUNTA(Table8[[#This Row],[Thermal Cycling]:[Hail Stress Sequence (2024-)]])</f>
        <v>1</v>
      </c>
      <c r="V43" t="s">
        <v>1122</v>
      </c>
      <c r="W43" t="s">
        <v>456</v>
      </c>
      <c r="Z43" t="s">
        <v>30</v>
      </c>
      <c r="AA43" t="s">
        <v>440</v>
      </c>
    </row>
    <row r="44" spans="1:27" x14ac:dyDescent="0.3">
      <c r="A44" t="s">
        <v>907</v>
      </c>
      <c r="B44" t="s">
        <v>418</v>
      </c>
      <c r="C44" t="s">
        <v>434</v>
      </c>
      <c r="D44">
        <v>480</v>
      </c>
      <c r="E44">
        <v>525</v>
      </c>
      <c r="F44" t="s">
        <v>32</v>
      </c>
      <c r="G44" t="s">
        <v>55</v>
      </c>
      <c r="J44">
        <v>182</v>
      </c>
      <c r="K44">
        <v>96</v>
      </c>
      <c r="P44" t="s">
        <v>193</v>
      </c>
      <c r="U44">
        <f>COUNTA(Table8[[#This Row],[Thermal Cycling]:[Hail Stress Sequence (2024-)]])</f>
        <v>1</v>
      </c>
      <c r="V44" t="s">
        <v>1122</v>
      </c>
      <c r="W44" t="s">
        <v>456</v>
      </c>
      <c r="Z44" t="s">
        <v>30</v>
      </c>
      <c r="AA44" t="s">
        <v>440</v>
      </c>
    </row>
    <row r="45" spans="1:27" x14ac:dyDescent="0.3">
      <c r="A45" t="s">
        <v>908</v>
      </c>
      <c r="B45" t="s">
        <v>418</v>
      </c>
      <c r="C45" t="s">
        <v>434</v>
      </c>
      <c r="D45">
        <v>480</v>
      </c>
      <c r="E45">
        <v>525</v>
      </c>
      <c r="F45" t="s">
        <v>32</v>
      </c>
      <c r="G45" t="s">
        <v>55</v>
      </c>
      <c r="J45">
        <v>182</v>
      </c>
      <c r="K45">
        <v>96</v>
      </c>
      <c r="P45" t="s">
        <v>193</v>
      </c>
      <c r="U45">
        <f>COUNTA(Table8[[#This Row],[Thermal Cycling]:[Hail Stress Sequence (2024-)]])</f>
        <v>1</v>
      </c>
      <c r="V45" t="s">
        <v>1122</v>
      </c>
      <c r="W45" t="s">
        <v>456</v>
      </c>
      <c r="Z45" t="s">
        <v>30</v>
      </c>
      <c r="AA45" t="s">
        <v>440</v>
      </c>
    </row>
    <row r="46" spans="1:27" x14ac:dyDescent="0.3">
      <c r="A46" t="s">
        <v>912</v>
      </c>
      <c r="B46" t="s">
        <v>418</v>
      </c>
      <c r="C46" t="s">
        <v>1119</v>
      </c>
      <c r="D46">
        <v>280</v>
      </c>
      <c r="E46">
        <v>325</v>
      </c>
      <c r="F46" t="s">
        <v>32</v>
      </c>
      <c r="G46" t="s">
        <v>13</v>
      </c>
      <c r="J46">
        <v>182</v>
      </c>
      <c r="K46">
        <v>91</v>
      </c>
      <c r="P46" t="s">
        <v>193</v>
      </c>
      <c r="U46">
        <f>COUNTA(Table8[[#This Row],[Thermal Cycling]:[Hail Stress Sequence (2024-)]])</f>
        <v>1</v>
      </c>
      <c r="V46" t="s">
        <v>1122</v>
      </c>
      <c r="W46" t="s">
        <v>456</v>
      </c>
      <c r="Z46" t="s">
        <v>30</v>
      </c>
      <c r="AA46" t="s">
        <v>440</v>
      </c>
    </row>
    <row r="47" spans="1:27" x14ac:dyDescent="0.3">
      <c r="A47" t="s">
        <v>913</v>
      </c>
      <c r="B47" t="s">
        <v>418</v>
      </c>
      <c r="C47" t="s">
        <v>1120</v>
      </c>
      <c r="D47">
        <v>0</v>
      </c>
      <c r="E47">
        <v>280</v>
      </c>
      <c r="F47" t="s">
        <v>32</v>
      </c>
      <c r="G47" t="s">
        <v>13</v>
      </c>
      <c r="J47">
        <v>182</v>
      </c>
      <c r="K47">
        <v>91</v>
      </c>
      <c r="P47" t="s">
        <v>193</v>
      </c>
      <c r="U47">
        <f>COUNTA(Table8[[#This Row],[Thermal Cycling]:[Hail Stress Sequence (2024-)]])</f>
        <v>1</v>
      </c>
      <c r="V47" t="s">
        <v>1122</v>
      </c>
      <c r="W47" t="s">
        <v>456</v>
      </c>
      <c r="Z47" t="s">
        <v>30</v>
      </c>
      <c r="AA47" t="s">
        <v>440</v>
      </c>
    </row>
    <row r="48" spans="1:27" x14ac:dyDescent="0.3">
      <c r="A48" t="s">
        <v>914</v>
      </c>
      <c r="B48" t="s">
        <v>418</v>
      </c>
      <c r="C48" t="s">
        <v>192</v>
      </c>
      <c r="D48">
        <v>380</v>
      </c>
      <c r="E48">
        <v>425</v>
      </c>
      <c r="F48" t="s">
        <v>32</v>
      </c>
      <c r="G48" t="s">
        <v>13</v>
      </c>
      <c r="J48">
        <v>182</v>
      </c>
      <c r="K48">
        <v>91</v>
      </c>
      <c r="P48" t="s">
        <v>193</v>
      </c>
      <c r="U48">
        <f>COUNTA(Table8[[#This Row],[Thermal Cycling]:[Hail Stress Sequence (2024-)]])</f>
        <v>1</v>
      </c>
      <c r="V48" t="s">
        <v>1122</v>
      </c>
      <c r="W48" t="s">
        <v>456</v>
      </c>
      <c r="Z48" t="s">
        <v>30</v>
      </c>
      <c r="AA48" t="s">
        <v>440</v>
      </c>
    </row>
    <row r="49" spans="1:27" x14ac:dyDescent="0.3">
      <c r="A49" t="s">
        <v>916</v>
      </c>
      <c r="B49" t="s">
        <v>418</v>
      </c>
      <c r="C49" t="s">
        <v>429</v>
      </c>
      <c r="D49">
        <v>530</v>
      </c>
      <c r="E49">
        <v>575</v>
      </c>
      <c r="F49" t="s">
        <v>28</v>
      </c>
      <c r="G49" t="s">
        <v>13</v>
      </c>
      <c r="J49">
        <v>182</v>
      </c>
      <c r="K49">
        <v>91</v>
      </c>
      <c r="P49" t="s">
        <v>193</v>
      </c>
      <c r="U49">
        <f>COUNTA(Table8[[#This Row],[Thermal Cycling]:[Hail Stress Sequence (2024-)]])</f>
        <v>1</v>
      </c>
      <c r="V49" t="s">
        <v>1122</v>
      </c>
      <c r="W49" t="s">
        <v>456</v>
      </c>
      <c r="Z49" t="s">
        <v>30</v>
      </c>
      <c r="AA49" t="s">
        <v>440</v>
      </c>
    </row>
    <row r="50" spans="1:27" x14ac:dyDescent="0.3">
      <c r="A50" t="s">
        <v>917</v>
      </c>
      <c r="B50" t="s">
        <v>418</v>
      </c>
      <c r="C50" t="s">
        <v>429</v>
      </c>
      <c r="D50">
        <v>530</v>
      </c>
      <c r="E50">
        <v>575</v>
      </c>
      <c r="F50" t="s">
        <v>32</v>
      </c>
      <c r="G50" t="s">
        <v>13</v>
      </c>
      <c r="J50">
        <v>182</v>
      </c>
      <c r="K50">
        <v>91</v>
      </c>
      <c r="P50" t="s">
        <v>193</v>
      </c>
      <c r="U50">
        <f>COUNTA(Table8[[#This Row],[Thermal Cycling]:[Hail Stress Sequence (2024-)]])</f>
        <v>1</v>
      </c>
      <c r="V50" t="s">
        <v>1122</v>
      </c>
      <c r="W50" t="s">
        <v>456</v>
      </c>
      <c r="Z50" t="s">
        <v>30</v>
      </c>
      <c r="AA50" t="s">
        <v>440</v>
      </c>
    </row>
    <row r="51" spans="1:27" x14ac:dyDescent="0.3">
      <c r="A51" t="s">
        <v>919</v>
      </c>
      <c r="B51" t="s">
        <v>418</v>
      </c>
      <c r="C51" t="s">
        <v>430</v>
      </c>
      <c r="D51">
        <v>430</v>
      </c>
      <c r="E51">
        <v>475</v>
      </c>
      <c r="F51" t="s">
        <v>32</v>
      </c>
      <c r="G51" t="s">
        <v>13</v>
      </c>
      <c r="J51">
        <v>182</v>
      </c>
      <c r="K51">
        <v>91</v>
      </c>
      <c r="P51" t="s">
        <v>193</v>
      </c>
      <c r="U51">
        <f>COUNTA(Table8[[#This Row],[Thermal Cycling]:[Hail Stress Sequence (2024-)]])</f>
        <v>1</v>
      </c>
      <c r="V51" t="s">
        <v>1122</v>
      </c>
      <c r="W51" t="s">
        <v>456</v>
      </c>
      <c r="Z51" t="s">
        <v>30</v>
      </c>
      <c r="AA51" t="s">
        <v>440</v>
      </c>
    </row>
    <row r="52" spans="1:27" x14ac:dyDescent="0.3">
      <c r="A52" t="s">
        <v>922</v>
      </c>
      <c r="B52" t="s">
        <v>418</v>
      </c>
      <c r="C52" t="s">
        <v>434</v>
      </c>
      <c r="D52">
        <v>480</v>
      </c>
      <c r="E52">
        <v>525</v>
      </c>
      <c r="F52" t="s">
        <v>32</v>
      </c>
      <c r="G52" t="s">
        <v>13</v>
      </c>
      <c r="J52">
        <v>182</v>
      </c>
      <c r="K52">
        <v>91</v>
      </c>
      <c r="P52" t="s">
        <v>193</v>
      </c>
      <c r="U52">
        <f>COUNTA(Table8[[#This Row],[Thermal Cycling]:[Hail Stress Sequence (2024-)]])</f>
        <v>1</v>
      </c>
      <c r="V52" t="s">
        <v>1122</v>
      </c>
      <c r="W52" t="s">
        <v>456</v>
      </c>
      <c r="Z52" t="s">
        <v>30</v>
      </c>
      <c r="AA52" t="s">
        <v>440</v>
      </c>
    </row>
    <row r="53" spans="1:27" x14ac:dyDescent="0.3">
      <c r="A53" t="s">
        <v>986</v>
      </c>
      <c r="B53" t="s">
        <v>984</v>
      </c>
      <c r="C53" t="s">
        <v>431</v>
      </c>
      <c r="D53">
        <v>580</v>
      </c>
      <c r="E53">
        <v>625</v>
      </c>
      <c r="F53" t="s">
        <v>28</v>
      </c>
      <c r="G53" t="s">
        <v>55</v>
      </c>
      <c r="J53">
        <v>182</v>
      </c>
      <c r="K53">
        <v>92</v>
      </c>
      <c r="L53" t="s">
        <v>193</v>
      </c>
      <c r="M53" t="s">
        <v>193</v>
      </c>
      <c r="N53" t="s">
        <v>193</v>
      </c>
      <c r="P53" t="s">
        <v>193</v>
      </c>
      <c r="Q53" t="s">
        <v>193</v>
      </c>
      <c r="U53">
        <f>COUNTA(Table8[[#This Row],[Thermal Cycling]:[Hail Stress Sequence (2024-)]])</f>
        <v>5</v>
      </c>
      <c r="V53" t="s">
        <v>749</v>
      </c>
      <c r="Z53" t="s">
        <v>30</v>
      </c>
    </row>
    <row r="54" spans="1:27" x14ac:dyDescent="0.3">
      <c r="A54" t="s">
        <v>985</v>
      </c>
      <c r="B54" t="s">
        <v>984</v>
      </c>
      <c r="C54" t="s">
        <v>430</v>
      </c>
      <c r="D54">
        <v>430</v>
      </c>
      <c r="E54">
        <v>475</v>
      </c>
      <c r="F54" t="s">
        <v>28</v>
      </c>
      <c r="G54" t="s">
        <v>55</v>
      </c>
      <c r="J54">
        <v>182</v>
      </c>
      <c r="K54">
        <v>92</v>
      </c>
      <c r="L54" t="s">
        <v>193</v>
      </c>
      <c r="M54" t="s">
        <v>193</v>
      </c>
      <c r="N54" t="s">
        <v>193</v>
      </c>
      <c r="P54" t="s">
        <v>193</v>
      </c>
      <c r="U54">
        <f>COUNTA(Table8[[#This Row],[Thermal Cycling]:[Hail Stress Sequence (2024-)]])</f>
        <v>4</v>
      </c>
      <c r="V54" t="s">
        <v>749</v>
      </c>
      <c r="Z54" t="s">
        <v>30</v>
      </c>
    </row>
    <row r="55" spans="1:27" x14ac:dyDescent="0.3">
      <c r="A55" t="s">
        <v>987</v>
      </c>
      <c r="B55" t="s">
        <v>984</v>
      </c>
      <c r="C55" t="s">
        <v>431</v>
      </c>
      <c r="D55">
        <v>580</v>
      </c>
      <c r="E55">
        <v>625</v>
      </c>
      <c r="F55" t="s">
        <v>28</v>
      </c>
      <c r="G55" t="s">
        <v>55</v>
      </c>
      <c r="J55">
        <v>182</v>
      </c>
      <c r="K55">
        <v>92</v>
      </c>
      <c r="M55" t="s">
        <v>193</v>
      </c>
      <c r="P55" t="s">
        <v>193</v>
      </c>
      <c r="U55">
        <f>COUNTA(Table8[[#This Row],[Thermal Cycling]:[Hail Stress Sequence (2024-)]])</f>
        <v>2</v>
      </c>
      <c r="V55" t="s">
        <v>749</v>
      </c>
      <c r="Z55" t="s">
        <v>30</v>
      </c>
    </row>
    <row r="56" spans="1:27" x14ac:dyDescent="0.3">
      <c r="A56" t="s">
        <v>989</v>
      </c>
      <c r="B56" t="s">
        <v>988</v>
      </c>
      <c r="C56" t="s">
        <v>192</v>
      </c>
      <c r="D56">
        <v>380</v>
      </c>
      <c r="E56">
        <v>425</v>
      </c>
      <c r="F56" t="s">
        <v>11</v>
      </c>
      <c r="G56" t="s">
        <v>13</v>
      </c>
      <c r="J56">
        <v>182</v>
      </c>
      <c r="K56">
        <v>91</v>
      </c>
      <c r="N56" t="s">
        <v>193</v>
      </c>
      <c r="P56" t="s">
        <v>193</v>
      </c>
      <c r="U56">
        <f>COUNTA(Table8[[#This Row],[Thermal Cycling]:[Hail Stress Sequence (2024-)]])</f>
        <v>2</v>
      </c>
      <c r="V56" t="s">
        <v>1123</v>
      </c>
      <c r="Z56" t="s">
        <v>45</v>
      </c>
    </row>
    <row r="57" spans="1:27" x14ac:dyDescent="0.3">
      <c r="A57" t="s">
        <v>990</v>
      </c>
      <c r="B57" t="s">
        <v>988</v>
      </c>
      <c r="C57" t="s">
        <v>430</v>
      </c>
      <c r="D57">
        <v>430</v>
      </c>
      <c r="E57">
        <v>475</v>
      </c>
      <c r="F57" t="s">
        <v>11</v>
      </c>
      <c r="G57" t="s">
        <v>13</v>
      </c>
      <c r="J57">
        <v>182</v>
      </c>
      <c r="K57">
        <v>91</v>
      </c>
      <c r="P57" t="s">
        <v>193</v>
      </c>
      <c r="U57">
        <f>COUNTA(Table8[[#This Row],[Thermal Cycling]:[Hail Stress Sequence (2024-)]])</f>
        <v>1</v>
      </c>
      <c r="V57" t="s">
        <v>1123</v>
      </c>
      <c r="Z57" t="s">
        <v>45</v>
      </c>
    </row>
    <row r="58" spans="1:27" x14ac:dyDescent="0.3">
      <c r="A58" t="s">
        <v>991</v>
      </c>
      <c r="B58" t="s">
        <v>988</v>
      </c>
      <c r="C58" t="s">
        <v>429</v>
      </c>
      <c r="D58">
        <v>530</v>
      </c>
      <c r="E58">
        <v>575</v>
      </c>
      <c r="F58" t="s">
        <v>11</v>
      </c>
      <c r="G58" t="s">
        <v>13</v>
      </c>
      <c r="J58">
        <v>182</v>
      </c>
      <c r="K58">
        <v>91</v>
      </c>
      <c r="P58" t="s">
        <v>193</v>
      </c>
      <c r="U58">
        <f>COUNTA(Table8[[#This Row],[Thermal Cycling]:[Hail Stress Sequence (2024-)]])</f>
        <v>1</v>
      </c>
      <c r="V58" t="s">
        <v>1123</v>
      </c>
      <c r="Z58" t="s">
        <v>45</v>
      </c>
    </row>
    <row r="59" spans="1:27" x14ac:dyDescent="0.3">
      <c r="A59" t="s">
        <v>867</v>
      </c>
      <c r="B59" t="s">
        <v>415</v>
      </c>
      <c r="C59" t="s">
        <v>430</v>
      </c>
      <c r="D59">
        <v>430</v>
      </c>
      <c r="E59">
        <v>475</v>
      </c>
      <c r="F59" t="s">
        <v>28</v>
      </c>
      <c r="G59" t="s">
        <v>55</v>
      </c>
      <c r="J59">
        <v>182</v>
      </c>
      <c r="K59">
        <v>91</v>
      </c>
      <c r="L59" t="s">
        <v>193</v>
      </c>
      <c r="M59" t="s">
        <v>193</v>
      </c>
      <c r="N59" t="s">
        <v>193</v>
      </c>
      <c r="O59" t="s">
        <v>193</v>
      </c>
      <c r="P59" t="s">
        <v>193</v>
      </c>
      <c r="U59">
        <f>COUNTA(Table8[[#This Row],[Thermal Cycling]:[Hail Stress Sequence (2024-)]])</f>
        <v>5</v>
      </c>
      <c r="V59" t="s">
        <v>1124</v>
      </c>
      <c r="W59" t="s">
        <v>48</v>
      </c>
      <c r="Z59" t="s">
        <v>30</v>
      </c>
      <c r="AA59" t="s">
        <v>30</v>
      </c>
    </row>
    <row r="60" spans="1:27" x14ac:dyDescent="0.3">
      <c r="A60" t="s">
        <v>868</v>
      </c>
      <c r="B60" t="s">
        <v>415</v>
      </c>
      <c r="C60" t="s">
        <v>430</v>
      </c>
      <c r="D60">
        <v>430</v>
      </c>
      <c r="E60">
        <v>475</v>
      </c>
      <c r="F60" t="s">
        <v>28</v>
      </c>
      <c r="G60" t="s">
        <v>55</v>
      </c>
      <c r="J60">
        <v>182</v>
      </c>
      <c r="K60">
        <v>91</v>
      </c>
      <c r="L60" t="s">
        <v>193</v>
      </c>
      <c r="M60" t="s">
        <v>193</v>
      </c>
      <c r="N60" t="s">
        <v>193</v>
      </c>
      <c r="O60" t="s">
        <v>193</v>
      </c>
      <c r="P60" t="s">
        <v>193</v>
      </c>
      <c r="U60">
        <f>COUNTA(Table8[[#This Row],[Thermal Cycling]:[Hail Stress Sequence (2024-)]])</f>
        <v>5</v>
      </c>
      <c r="V60" t="s">
        <v>1124</v>
      </c>
      <c r="W60" t="s">
        <v>48</v>
      </c>
      <c r="Z60" t="s">
        <v>30</v>
      </c>
      <c r="AA60" t="s">
        <v>30</v>
      </c>
    </row>
    <row r="61" spans="1:27" x14ac:dyDescent="0.3">
      <c r="A61" t="s">
        <v>869</v>
      </c>
      <c r="B61" t="s">
        <v>415</v>
      </c>
      <c r="C61" t="s">
        <v>431</v>
      </c>
      <c r="D61">
        <v>580</v>
      </c>
      <c r="E61">
        <v>625</v>
      </c>
      <c r="F61" t="s">
        <v>28</v>
      </c>
      <c r="G61" t="s">
        <v>55</v>
      </c>
      <c r="J61">
        <v>182</v>
      </c>
      <c r="K61">
        <v>91</v>
      </c>
      <c r="L61" t="s">
        <v>193</v>
      </c>
      <c r="M61" t="s">
        <v>193</v>
      </c>
      <c r="N61" t="s">
        <v>193</v>
      </c>
      <c r="O61" t="s">
        <v>193</v>
      </c>
      <c r="P61" t="s">
        <v>193</v>
      </c>
      <c r="U61">
        <f>COUNTA(Table8[[#This Row],[Thermal Cycling]:[Hail Stress Sequence (2024-)]])</f>
        <v>5</v>
      </c>
      <c r="V61" t="s">
        <v>1124</v>
      </c>
      <c r="W61" t="s">
        <v>48</v>
      </c>
      <c r="Z61" t="s">
        <v>30</v>
      </c>
      <c r="AA61" t="s">
        <v>30</v>
      </c>
    </row>
    <row r="62" spans="1:27" x14ac:dyDescent="0.3">
      <c r="A62" t="s">
        <v>872</v>
      </c>
      <c r="B62" t="s">
        <v>415</v>
      </c>
      <c r="C62" t="s">
        <v>1119</v>
      </c>
      <c r="D62">
        <v>280</v>
      </c>
      <c r="E62">
        <v>325</v>
      </c>
      <c r="F62" t="s">
        <v>28</v>
      </c>
      <c r="G62" t="s">
        <v>55</v>
      </c>
      <c r="J62">
        <v>182</v>
      </c>
      <c r="K62">
        <v>91</v>
      </c>
      <c r="L62" t="s">
        <v>193</v>
      </c>
      <c r="M62" t="s">
        <v>193</v>
      </c>
      <c r="N62" t="s">
        <v>193</v>
      </c>
      <c r="O62" t="s">
        <v>193</v>
      </c>
      <c r="P62" t="s">
        <v>193</v>
      </c>
      <c r="U62">
        <f>COUNTA(Table8[[#This Row],[Thermal Cycling]:[Hail Stress Sequence (2024-)]])</f>
        <v>5</v>
      </c>
      <c r="V62" t="s">
        <v>1124</v>
      </c>
      <c r="W62" t="s">
        <v>48</v>
      </c>
      <c r="Z62" t="s">
        <v>30</v>
      </c>
      <c r="AA62" t="s">
        <v>30</v>
      </c>
    </row>
    <row r="63" spans="1:27" x14ac:dyDescent="0.3">
      <c r="A63" t="s">
        <v>874</v>
      </c>
      <c r="B63" t="s">
        <v>415</v>
      </c>
      <c r="C63" t="s">
        <v>1119</v>
      </c>
      <c r="D63">
        <v>280</v>
      </c>
      <c r="E63">
        <v>325</v>
      </c>
      <c r="F63" t="s">
        <v>28</v>
      </c>
      <c r="G63" t="s">
        <v>55</v>
      </c>
      <c r="J63">
        <v>182</v>
      </c>
      <c r="K63">
        <v>91</v>
      </c>
      <c r="L63" t="s">
        <v>193</v>
      </c>
      <c r="M63" t="s">
        <v>193</v>
      </c>
      <c r="N63" t="s">
        <v>193</v>
      </c>
      <c r="O63" t="s">
        <v>193</v>
      </c>
      <c r="P63" t="s">
        <v>193</v>
      </c>
      <c r="U63">
        <f>COUNTA(Table8[[#This Row],[Thermal Cycling]:[Hail Stress Sequence (2024-)]])</f>
        <v>5</v>
      </c>
      <c r="V63" t="s">
        <v>1124</v>
      </c>
      <c r="W63" t="s">
        <v>48</v>
      </c>
      <c r="Z63" t="s">
        <v>30</v>
      </c>
      <c r="AA63" t="s">
        <v>30</v>
      </c>
    </row>
    <row r="64" spans="1:27" x14ac:dyDescent="0.3">
      <c r="A64" t="s">
        <v>875</v>
      </c>
      <c r="B64" t="s">
        <v>415</v>
      </c>
      <c r="C64" t="s">
        <v>433</v>
      </c>
      <c r="D64">
        <v>330</v>
      </c>
      <c r="E64">
        <v>375</v>
      </c>
      <c r="F64" t="s">
        <v>28</v>
      </c>
      <c r="G64" t="s">
        <v>55</v>
      </c>
      <c r="J64">
        <v>182</v>
      </c>
      <c r="K64">
        <v>91</v>
      </c>
      <c r="L64" t="s">
        <v>193</v>
      </c>
      <c r="M64" t="s">
        <v>193</v>
      </c>
      <c r="N64" t="s">
        <v>193</v>
      </c>
      <c r="O64" t="s">
        <v>193</v>
      </c>
      <c r="P64" t="s">
        <v>193</v>
      </c>
      <c r="U64">
        <f>COUNTA(Table8[[#This Row],[Thermal Cycling]:[Hail Stress Sequence (2024-)]])</f>
        <v>5</v>
      </c>
      <c r="V64" t="s">
        <v>1124</v>
      </c>
      <c r="W64" t="s">
        <v>48</v>
      </c>
      <c r="Z64" t="s">
        <v>30</v>
      </c>
      <c r="AA64" t="s">
        <v>30</v>
      </c>
    </row>
    <row r="65" spans="1:29" x14ac:dyDescent="0.3">
      <c r="A65" t="s">
        <v>877</v>
      </c>
      <c r="B65" t="s">
        <v>415</v>
      </c>
      <c r="C65" t="s">
        <v>192</v>
      </c>
      <c r="D65">
        <v>380</v>
      </c>
      <c r="E65">
        <v>425</v>
      </c>
      <c r="F65" t="s">
        <v>28</v>
      </c>
      <c r="G65" t="s">
        <v>55</v>
      </c>
      <c r="J65">
        <v>182</v>
      </c>
      <c r="K65">
        <v>91</v>
      </c>
      <c r="L65" t="s">
        <v>193</v>
      </c>
      <c r="M65" t="s">
        <v>193</v>
      </c>
      <c r="N65" t="s">
        <v>193</v>
      </c>
      <c r="O65" t="s">
        <v>193</v>
      </c>
      <c r="P65" t="s">
        <v>193</v>
      </c>
      <c r="U65">
        <f>COUNTA(Table8[[#This Row],[Thermal Cycling]:[Hail Stress Sequence (2024-)]])</f>
        <v>5</v>
      </c>
      <c r="V65" t="s">
        <v>1124</v>
      </c>
      <c r="W65" t="s">
        <v>48</v>
      </c>
      <c r="Z65" t="s">
        <v>30</v>
      </c>
      <c r="AA65" t="s">
        <v>30</v>
      </c>
    </row>
    <row r="66" spans="1:29" x14ac:dyDescent="0.3">
      <c r="A66" t="s">
        <v>878</v>
      </c>
      <c r="B66" t="s">
        <v>415</v>
      </c>
      <c r="C66" t="s">
        <v>434</v>
      </c>
      <c r="D66">
        <v>480</v>
      </c>
      <c r="E66">
        <v>525</v>
      </c>
      <c r="F66" t="s">
        <v>28</v>
      </c>
      <c r="G66" t="s">
        <v>55</v>
      </c>
      <c r="J66">
        <v>182</v>
      </c>
      <c r="K66">
        <v>91</v>
      </c>
      <c r="L66" t="s">
        <v>193</v>
      </c>
      <c r="M66" t="s">
        <v>193</v>
      </c>
      <c r="N66" t="s">
        <v>193</v>
      </c>
      <c r="O66" t="s">
        <v>193</v>
      </c>
      <c r="P66" t="s">
        <v>193</v>
      </c>
      <c r="U66">
        <f>COUNTA(Table8[[#This Row],[Thermal Cycling]:[Hail Stress Sequence (2024-)]])</f>
        <v>5</v>
      </c>
      <c r="V66" t="s">
        <v>1124</v>
      </c>
      <c r="W66" t="s">
        <v>48</v>
      </c>
      <c r="Z66" t="s">
        <v>30</v>
      </c>
      <c r="AA66" t="s">
        <v>30</v>
      </c>
    </row>
    <row r="67" spans="1:29" x14ac:dyDescent="0.3">
      <c r="A67" t="s">
        <v>879</v>
      </c>
      <c r="B67" t="s">
        <v>415</v>
      </c>
      <c r="C67" t="s">
        <v>429</v>
      </c>
      <c r="D67">
        <v>530</v>
      </c>
      <c r="E67">
        <v>575</v>
      </c>
      <c r="F67" t="s">
        <v>28</v>
      </c>
      <c r="G67" t="s">
        <v>55</v>
      </c>
      <c r="J67">
        <v>182</v>
      </c>
      <c r="K67">
        <v>91</v>
      </c>
      <c r="L67" t="s">
        <v>193</v>
      </c>
      <c r="M67" t="s">
        <v>193</v>
      </c>
      <c r="N67" t="s">
        <v>193</v>
      </c>
      <c r="O67" t="s">
        <v>193</v>
      </c>
      <c r="P67" t="s">
        <v>193</v>
      </c>
      <c r="U67">
        <f>COUNTA(Table8[[#This Row],[Thermal Cycling]:[Hail Stress Sequence (2024-)]])</f>
        <v>5</v>
      </c>
      <c r="V67" t="s">
        <v>1124</v>
      </c>
      <c r="W67" t="s">
        <v>48</v>
      </c>
      <c r="Z67" t="s">
        <v>30</v>
      </c>
      <c r="AA67" t="s">
        <v>30</v>
      </c>
    </row>
    <row r="68" spans="1:29" x14ac:dyDescent="0.3">
      <c r="A68" t="s">
        <v>880</v>
      </c>
      <c r="B68" t="s">
        <v>415</v>
      </c>
      <c r="C68" t="s">
        <v>431</v>
      </c>
      <c r="D68">
        <v>580</v>
      </c>
      <c r="E68">
        <v>625</v>
      </c>
      <c r="F68" t="s">
        <v>28</v>
      </c>
      <c r="G68" t="s">
        <v>55</v>
      </c>
      <c r="J68">
        <v>182</v>
      </c>
      <c r="K68">
        <v>91</v>
      </c>
      <c r="L68" t="s">
        <v>193</v>
      </c>
      <c r="M68" t="s">
        <v>193</v>
      </c>
      <c r="N68" t="s">
        <v>193</v>
      </c>
      <c r="O68" t="s">
        <v>193</v>
      </c>
      <c r="P68" t="s">
        <v>193</v>
      </c>
      <c r="U68">
        <f>COUNTA(Table8[[#This Row],[Thermal Cycling]:[Hail Stress Sequence (2024-)]])</f>
        <v>5</v>
      </c>
      <c r="V68" t="s">
        <v>1124</v>
      </c>
      <c r="W68" t="s">
        <v>48</v>
      </c>
      <c r="Z68" t="s">
        <v>30</v>
      </c>
      <c r="AA68" t="s">
        <v>30</v>
      </c>
    </row>
    <row r="69" spans="1:29" x14ac:dyDescent="0.3">
      <c r="A69" t="s">
        <v>871</v>
      </c>
      <c r="B69" t="s">
        <v>415</v>
      </c>
      <c r="C69" t="s">
        <v>1120</v>
      </c>
      <c r="D69">
        <v>0</v>
      </c>
      <c r="E69">
        <v>280</v>
      </c>
      <c r="F69" t="s">
        <v>28</v>
      </c>
      <c r="G69" t="s">
        <v>55</v>
      </c>
      <c r="J69">
        <v>182</v>
      </c>
      <c r="K69">
        <v>91</v>
      </c>
      <c r="L69" t="s">
        <v>193</v>
      </c>
      <c r="M69" t="s">
        <v>193</v>
      </c>
      <c r="O69" t="s">
        <v>193</v>
      </c>
      <c r="P69" t="s">
        <v>193</v>
      </c>
      <c r="U69">
        <f>COUNTA(Table8[[#This Row],[Thermal Cycling]:[Hail Stress Sequence (2024-)]])</f>
        <v>4</v>
      </c>
      <c r="V69" t="s">
        <v>1124</v>
      </c>
      <c r="W69" t="s">
        <v>48</v>
      </c>
      <c r="Z69" t="s">
        <v>30</v>
      </c>
      <c r="AA69" t="s">
        <v>30</v>
      </c>
    </row>
    <row r="70" spans="1:29" x14ac:dyDescent="0.3">
      <c r="A70" t="s">
        <v>873</v>
      </c>
      <c r="B70" t="s">
        <v>415</v>
      </c>
      <c r="C70" t="s">
        <v>1119</v>
      </c>
      <c r="D70">
        <v>280</v>
      </c>
      <c r="E70">
        <v>325</v>
      </c>
      <c r="F70" t="s">
        <v>28</v>
      </c>
      <c r="G70" t="s">
        <v>55</v>
      </c>
      <c r="J70">
        <v>182</v>
      </c>
      <c r="K70">
        <v>91</v>
      </c>
      <c r="L70" t="s">
        <v>193</v>
      </c>
      <c r="M70" t="s">
        <v>193</v>
      </c>
      <c r="O70" t="s">
        <v>193</v>
      </c>
      <c r="P70" t="s">
        <v>193</v>
      </c>
      <c r="U70">
        <f>COUNTA(Table8[[#This Row],[Thermal Cycling]:[Hail Stress Sequence (2024-)]])</f>
        <v>4</v>
      </c>
      <c r="V70" t="s">
        <v>1124</v>
      </c>
      <c r="W70" t="s">
        <v>48</v>
      </c>
      <c r="Z70" t="s">
        <v>30</v>
      </c>
      <c r="AA70" t="s">
        <v>30</v>
      </c>
    </row>
    <row r="71" spans="1:29" x14ac:dyDescent="0.3">
      <c r="A71" t="s">
        <v>876</v>
      </c>
      <c r="B71" t="s">
        <v>415</v>
      </c>
      <c r="C71" t="s">
        <v>433</v>
      </c>
      <c r="D71">
        <v>330</v>
      </c>
      <c r="E71">
        <v>375</v>
      </c>
      <c r="F71" t="s">
        <v>28</v>
      </c>
      <c r="G71" t="s">
        <v>55</v>
      </c>
      <c r="J71">
        <v>182</v>
      </c>
      <c r="K71">
        <v>91</v>
      </c>
      <c r="L71" t="s">
        <v>193</v>
      </c>
      <c r="M71" t="s">
        <v>193</v>
      </c>
      <c r="O71" t="s">
        <v>193</v>
      </c>
      <c r="P71" t="s">
        <v>193</v>
      </c>
      <c r="U71">
        <f>COUNTA(Table8[[#This Row],[Thermal Cycling]:[Hail Stress Sequence (2024-)]])</f>
        <v>4</v>
      </c>
      <c r="V71" t="s">
        <v>1124</v>
      </c>
      <c r="W71" t="s">
        <v>48</v>
      </c>
      <c r="Z71" t="s">
        <v>30</v>
      </c>
      <c r="AA71" t="s">
        <v>30</v>
      </c>
    </row>
    <row r="72" spans="1:29" x14ac:dyDescent="0.3">
      <c r="A72" t="s">
        <v>292</v>
      </c>
      <c r="B72" t="s">
        <v>415</v>
      </c>
      <c r="C72" t="s">
        <v>429</v>
      </c>
      <c r="D72">
        <v>530</v>
      </c>
      <c r="E72">
        <v>575</v>
      </c>
      <c r="F72" t="s">
        <v>28</v>
      </c>
      <c r="G72" t="s">
        <v>55</v>
      </c>
      <c r="J72">
        <v>182</v>
      </c>
      <c r="K72">
        <v>91</v>
      </c>
      <c r="L72" t="s">
        <v>193</v>
      </c>
      <c r="M72" t="s">
        <v>193</v>
      </c>
      <c r="O72" t="s">
        <v>193</v>
      </c>
      <c r="P72" t="s">
        <v>193</v>
      </c>
      <c r="U72">
        <f>COUNTA(Table8[[#This Row],[Thermal Cycling]:[Hail Stress Sequence (2024-)]])</f>
        <v>4</v>
      </c>
      <c r="V72" t="s">
        <v>1124</v>
      </c>
      <c r="W72" t="s">
        <v>48</v>
      </c>
      <c r="Z72" t="s">
        <v>30</v>
      </c>
      <c r="AA72" t="s">
        <v>30</v>
      </c>
    </row>
    <row r="73" spans="1:29" x14ac:dyDescent="0.3">
      <c r="A73" t="s">
        <v>870</v>
      </c>
      <c r="B73" t="s">
        <v>415</v>
      </c>
      <c r="C73" t="s">
        <v>431</v>
      </c>
      <c r="D73">
        <v>580</v>
      </c>
      <c r="E73">
        <v>625</v>
      </c>
      <c r="F73" t="s">
        <v>28</v>
      </c>
      <c r="G73" t="s">
        <v>55</v>
      </c>
      <c r="J73">
        <v>182</v>
      </c>
      <c r="K73">
        <v>91</v>
      </c>
      <c r="M73" t="s">
        <v>193</v>
      </c>
      <c r="O73" t="s">
        <v>193</v>
      </c>
      <c r="P73" t="s">
        <v>193</v>
      </c>
      <c r="U73">
        <f>COUNTA(Table8[[#This Row],[Thermal Cycling]:[Hail Stress Sequence (2024-)]])</f>
        <v>3</v>
      </c>
      <c r="V73" t="s">
        <v>1124</v>
      </c>
      <c r="W73" t="s">
        <v>48</v>
      </c>
      <c r="Z73" t="s">
        <v>30</v>
      </c>
      <c r="AA73" t="s">
        <v>30</v>
      </c>
    </row>
    <row r="74" spans="1:29" x14ac:dyDescent="0.3">
      <c r="A74" t="s">
        <v>952</v>
      </c>
      <c r="B74" t="s">
        <v>424</v>
      </c>
      <c r="C74" t="s">
        <v>431</v>
      </c>
      <c r="D74">
        <v>580</v>
      </c>
      <c r="E74">
        <v>625</v>
      </c>
      <c r="F74" t="s">
        <v>28</v>
      </c>
      <c r="G74" t="s">
        <v>55</v>
      </c>
      <c r="J74">
        <v>182</v>
      </c>
      <c r="K74">
        <v>91</v>
      </c>
      <c r="L74" t="s">
        <v>193</v>
      </c>
      <c r="M74" t="s">
        <v>193</v>
      </c>
      <c r="N74" t="s">
        <v>193</v>
      </c>
      <c r="P74" t="s">
        <v>193</v>
      </c>
      <c r="Q74" t="s">
        <v>193</v>
      </c>
      <c r="R74">
        <v>40</v>
      </c>
      <c r="U74">
        <f>COUNTA(Table8[[#This Row],[Thermal Cycling]:[Hail Stress Sequence (2024-)]])</f>
        <v>6</v>
      </c>
      <c r="V74" t="s">
        <v>461</v>
      </c>
      <c r="Z74" t="s">
        <v>30</v>
      </c>
    </row>
    <row r="75" spans="1:29" x14ac:dyDescent="0.3">
      <c r="A75" t="s">
        <v>946</v>
      </c>
      <c r="B75" t="s">
        <v>424</v>
      </c>
      <c r="C75" t="s">
        <v>430</v>
      </c>
      <c r="D75">
        <v>430</v>
      </c>
      <c r="E75">
        <v>475</v>
      </c>
      <c r="F75" t="s">
        <v>28</v>
      </c>
      <c r="G75" t="s">
        <v>55</v>
      </c>
      <c r="J75">
        <v>182</v>
      </c>
      <c r="K75">
        <v>91</v>
      </c>
      <c r="L75" t="s">
        <v>193</v>
      </c>
      <c r="M75" t="s">
        <v>193</v>
      </c>
      <c r="N75" t="s">
        <v>193</v>
      </c>
      <c r="P75" t="s">
        <v>193</v>
      </c>
      <c r="R75">
        <v>40</v>
      </c>
      <c r="U75">
        <f>COUNTA(Table8[[#This Row],[Thermal Cycling]:[Hail Stress Sequence (2024-)]])</f>
        <v>5</v>
      </c>
      <c r="V75" t="s">
        <v>461</v>
      </c>
      <c r="Z75" t="s">
        <v>30</v>
      </c>
    </row>
    <row r="76" spans="1:29" x14ac:dyDescent="0.3">
      <c r="A76" t="s">
        <v>949</v>
      </c>
      <c r="B76" t="s">
        <v>424</v>
      </c>
      <c r="C76" t="s">
        <v>434</v>
      </c>
      <c r="D76">
        <v>480</v>
      </c>
      <c r="E76">
        <v>525</v>
      </c>
      <c r="F76" t="s">
        <v>28</v>
      </c>
      <c r="G76" t="s">
        <v>55</v>
      </c>
      <c r="J76">
        <v>182</v>
      </c>
      <c r="K76">
        <v>91</v>
      </c>
      <c r="L76" t="s">
        <v>193</v>
      </c>
      <c r="M76" t="s">
        <v>193</v>
      </c>
      <c r="N76" t="s">
        <v>193</v>
      </c>
      <c r="P76" t="s">
        <v>193</v>
      </c>
      <c r="R76">
        <v>40</v>
      </c>
      <c r="U76">
        <f>COUNTA(Table8[[#This Row],[Thermal Cycling]:[Hail Stress Sequence (2024-)]])</f>
        <v>5</v>
      </c>
      <c r="V76" t="s">
        <v>461</v>
      </c>
      <c r="Z76" t="s">
        <v>30</v>
      </c>
    </row>
    <row r="77" spans="1:29" s="8" customFormat="1" x14ac:dyDescent="0.3">
      <c r="A77" t="s">
        <v>955</v>
      </c>
      <c r="B77" t="s">
        <v>424</v>
      </c>
      <c r="C77" t="s">
        <v>431</v>
      </c>
      <c r="D77">
        <v>580</v>
      </c>
      <c r="E77">
        <v>625</v>
      </c>
      <c r="F77" t="s">
        <v>28</v>
      </c>
      <c r="G77" t="s">
        <v>55</v>
      </c>
      <c r="H77"/>
      <c r="I77"/>
      <c r="J77">
        <v>182</v>
      </c>
      <c r="K77">
        <v>91</v>
      </c>
      <c r="L77"/>
      <c r="M77" t="s">
        <v>193</v>
      </c>
      <c r="N77"/>
      <c r="O77"/>
      <c r="P77" t="s">
        <v>193</v>
      </c>
      <c r="Q77"/>
      <c r="R77"/>
      <c r="S77"/>
      <c r="T77"/>
      <c r="U77">
        <f>COUNTA(Table8[[#This Row],[Thermal Cycling]:[Hail Stress Sequence (2024-)]])</f>
        <v>2</v>
      </c>
      <c r="V77" t="s">
        <v>461</v>
      </c>
      <c r="W77"/>
      <c r="X77"/>
      <c r="Y77"/>
      <c r="Z77" t="s">
        <v>30</v>
      </c>
      <c r="AA77"/>
      <c r="AB77"/>
      <c r="AC77"/>
    </row>
    <row r="78" spans="1:29" x14ac:dyDescent="0.3">
      <c r="A78" t="s">
        <v>947</v>
      </c>
      <c r="B78" t="s">
        <v>424</v>
      </c>
      <c r="C78" t="s">
        <v>430</v>
      </c>
      <c r="D78">
        <v>430</v>
      </c>
      <c r="E78">
        <v>475</v>
      </c>
      <c r="F78" t="s">
        <v>32</v>
      </c>
      <c r="G78" t="s">
        <v>55</v>
      </c>
      <c r="J78">
        <v>182</v>
      </c>
      <c r="K78">
        <v>91</v>
      </c>
      <c r="P78" t="s">
        <v>193</v>
      </c>
      <c r="U78">
        <f>COUNTA(Table8[[#This Row],[Thermal Cycling]:[Hail Stress Sequence (2024-)]])</f>
        <v>1</v>
      </c>
      <c r="V78" t="s">
        <v>461</v>
      </c>
      <c r="Z78" t="s">
        <v>30</v>
      </c>
    </row>
    <row r="79" spans="1:29" x14ac:dyDescent="0.3">
      <c r="A79" t="s">
        <v>948</v>
      </c>
      <c r="B79" t="s">
        <v>424</v>
      </c>
      <c r="C79" t="s">
        <v>430</v>
      </c>
      <c r="D79">
        <v>430</v>
      </c>
      <c r="E79">
        <v>475</v>
      </c>
      <c r="F79" t="s">
        <v>32</v>
      </c>
      <c r="G79" t="s">
        <v>55</v>
      </c>
      <c r="J79">
        <v>182</v>
      </c>
      <c r="K79">
        <v>91</v>
      </c>
      <c r="P79" t="s">
        <v>193</v>
      </c>
      <c r="U79">
        <f>COUNTA(Table8[[#This Row],[Thermal Cycling]:[Hail Stress Sequence (2024-)]])</f>
        <v>1</v>
      </c>
      <c r="V79" t="s">
        <v>461</v>
      </c>
      <c r="Z79" t="s">
        <v>30</v>
      </c>
    </row>
    <row r="80" spans="1:29" x14ac:dyDescent="0.3">
      <c r="A80" t="s">
        <v>950</v>
      </c>
      <c r="B80" t="s">
        <v>424</v>
      </c>
      <c r="C80" t="s">
        <v>434</v>
      </c>
      <c r="D80">
        <v>480</v>
      </c>
      <c r="E80">
        <v>525</v>
      </c>
      <c r="F80" t="s">
        <v>32</v>
      </c>
      <c r="G80" t="s">
        <v>55</v>
      </c>
      <c r="J80">
        <v>182</v>
      </c>
      <c r="K80">
        <v>91</v>
      </c>
      <c r="P80" t="s">
        <v>193</v>
      </c>
      <c r="U80">
        <f>COUNTA(Table8[[#This Row],[Thermal Cycling]:[Hail Stress Sequence (2024-)]])</f>
        <v>1</v>
      </c>
      <c r="V80" t="s">
        <v>461</v>
      </c>
      <c r="Z80" t="s">
        <v>30</v>
      </c>
    </row>
    <row r="81" spans="1:26" x14ac:dyDescent="0.3">
      <c r="A81" t="s">
        <v>951</v>
      </c>
      <c r="B81" t="s">
        <v>424</v>
      </c>
      <c r="C81" t="s">
        <v>434</v>
      </c>
      <c r="D81">
        <v>480</v>
      </c>
      <c r="E81">
        <v>525</v>
      </c>
      <c r="F81" t="s">
        <v>32</v>
      </c>
      <c r="G81" t="s">
        <v>55</v>
      </c>
      <c r="J81">
        <v>182</v>
      </c>
      <c r="K81">
        <v>91</v>
      </c>
      <c r="P81" t="s">
        <v>193</v>
      </c>
      <c r="U81">
        <f>COUNTA(Table8[[#This Row],[Thermal Cycling]:[Hail Stress Sequence (2024-)]])</f>
        <v>1</v>
      </c>
      <c r="V81" t="s">
        <v>461</v>
      </c>
      <c r="Z81" t="s">
        <v>30</v>
      </c>
    </row>
    <row r="82" spans="1:26" x14ac:dyDescent="0.3">
      <c r="A82" t="s">
        <v>953</v>
      </c>
      <c r="B82" t="s">
        <v>424</v>
      </c>
      <c r="C82" t="s">
        <v>431</v>
      </c>
      <c r="D82">
        <v>580</v>
      </c>
      <c r="E82">
        <v>625</v>
      </c>
      <c r="F82" t="s">
        <v>32</v>
      </c>
      <c r="G82" t="s">
        <v>55</v>
      </c>
      <c r="J82">
        <v>182</v>
      </c>
      <c r="K82">
        <v>91</v>
      </c>
      <c r="P82" t="s">
        <v>193</v>
      </c>
      <c r="U82">
        <f>COUNTA(Table8[[#This Row],[Thermal Cycling]:[Hail Stress Sequence (2024-)]])</f>
        <v>1</v>
      </c>
      <c r="V82" t="s">
        <v>461</v>
      </c>
      <c r="Z82" t="s">
        <v>30</v>
      </c>
    </row>
    <row r="83" spans="1:26" x14ac:dyDescent="0.3">
      <c r="A83" t="s">
        <v>954</v>
      </c>
      <c r="B83" t="s">
        <v>424</v>
      </c>
      <c r="C83" t="s">
        <v>431</v>
      </c>
      <c r="D83">
        <v>580</v>
      </c>
      <c r="E83">
        <v>625</v>
      </c>
      <c r="F83" t="s">
        <v>32</v>
      </c>
      <c r="G83" t="s">
        <v>55</v>
      </c>
      <c r="J83">
        <v>182</v>
      </c>
      <c r="K83">
        <v>91</v>
      </c>
      <c r="P83" t="s">
        <v>193</v>
      </c>
      <c r="U83">
        <f>COUNTA(Table8[[#This Row],[Thermal Cycling]:[Hail Stress Sequence (2024-)]])</f>
        <v>1</v>
      </c>
      <c r="V83" t="s">
        <v>461</v>
      </c>
      <c r="Z83" t="s">
        <v>30</v>
      </c>
    </row>
    <row r="84" spans="1:26" x14ac:dyDescent="0.3">
      <c r="A84" t="s">
        <v>956</v>
      </c>
      <c r="B84" t="s">
        <v>424</v>
      </c>
      <c r="C84" t="s">
        <v>431</v>
      </c>
      <c r="D84">
        <v>580</v>
      </c>
      <c r="E84">
        <v>625</v>
      </c>
      <c r="F84" t="s">
        <v>32</v>
      </c>
      <c r="G84" t="s">
        <v>55</v>
      </c>
      <c r="J84">
        <v>182</v>
      </c>
      <c r="K84">
        <v>91</v>
      </c>
      <c r="P84" t="s">
        <v>193</v>
      </c>
      <c r="U84">
        <f>COUNTA(Table8[[#This Row],[Thermal Cycling]:[Hail Stress Sequence (2024-)]])</f>
        <v>1</v>
      </c>
      <c r="V84" t="s">
        <v>461</v>
      </c>
      <c r="Z84" t="s">
        <v>30</v>
      </c>
    </row>
    <row r="85" spans="1:26" x14ac:dyDescent="0.3">
      <c r="A85" t="s">
        <v>884</v>
      </c>
      <c r="B85" t="s">
        <v>1126</v>
      </c>
      <c r="C85" t="s">
        <v>431</v>
      </c>
      <c r="D85">
        <v>580</v>
      </c>
      <c r="E85">
        <v>625</v>
      </c>
      <c r="F85" t="s">
        <v>28</v>
      </c>
      <c r="G85" t="s">
        <v>55</v>
      </c>
      <c r="J85">
        <v>182</v>
      </c>
      <c r="K85">
        <v>91</v>
      </c>
      <c r="L85" t="s">
        <v>193</v>
      </c>
      <c r="N85" t="s">
        <v>193</v>
      </c>
      <c r="P85" t="s">
        <v>193</v>
      </c>
      <c r="Q85" t="s">
        <v>193</v>
      </c>
      <c r="U85">
        <f>COUNTA(Table8[[#This Row],[Thermal Cycling]:[Hail Stress Sequence (2024-)]])</f>
        <v>4</v>
      </c>
      <c r="V85" t="s">
        <v>1125</v>
      </c>
      <c r="Z85" t="s">
        <v>30</v>
      </c>
    </row>
    <row r="86" spans="1:26" x14ac:dyDescent="0.3">
      <c r="A86" t="s">
        <v>294</v>
      </c>
      <c r="B86" t="s">
        <v>1126</v>
      </c>
      <c r="C86" t="s">
        <v>192</v>
      </c>
      <c r="D86">
        <v>380</v>
      </c>
      <c r="E86">
        <v>425</v>
      </c>
      <c r="F86" t="s">
        <v>28</v>
      </c>
      <c r="G86" t="s">
        <v>13</v>
      </c>
      <c r="J86">
        <v>182</v>
      </c>
      <c r="K86">
        <v>91</v>
      </c>
      <c r="L86" t="s">
        <v>193</v>
      </c>
      <c r="M86" t="s">
        <v>193</v>
      </c>
      <c r="P86" t="s">
        <v>193</v>
      </c>
      <c r="U86">
        <f>COUNTA(Table8[[#This Row],[Thermal Cycling]:[Hail Stress Sequence (2024-)]])</f>
        <v>3</v>
      </c>
      <c r="V86" t="s">
        <v>1125</v>
      </c>
      <c r="Z86" t="s">
        <v>30</v>
      </c>
    </row>
    <row r="87" spans="1:26" x14ac:dyDescent="0.3">
      <c r="A87" t="s">
        <v>298</v>
      </c>
      <c r="B87" t="s">
        <v>1126</v>
      </c>
      <c r="C87" t="s">
        <v>430</v>
      </c>
      <c r="D87">
        <v>430</v>
      </c>
      <c r="E87">
        <v>475</v>
      </c>
      <c r="F87" t="s">
        <v>28</v>
      </c>
      <c r="G87" t="s">
        <v>13</v>
      </c>
      <c r="J87">
        <v>182</v>
      </c>
      <c r="K87">
        <v>91</v>
      </c>
      <c r="L87" t="s">
        <v>193</v>
      </c>
      <c r="M87" t="s">
        <v>193</v>
      </c>
      <c r="P87" t="s">
        <v>193</v>
      </c>
      <c r="U87">
        <f>COUNTA(Table8[[#This Row],[Thermal Cycling]:[Hail Stress Sequence (2024-)]])</f>
        <v>3</v>
      </c>
      <c r="V87" t="s">
        <v>1125</v>
      </c>
      <c r="Z87" t="s">
        <v>30</v>
      </c>
    </row>
    <row r="88" spans="1:26" x14ac:dyDescent="0.3">
      <c r="A88" t="s">
        <v>302</v>
      </c>
      <c r="B88" t="s">
        <v>1126</v>
      </c>
      <c r="C88" t="s">
        <v>434</v>
      </c>
      <c r="D88">
        <v>480</v>
      </c>
      <c r="E88">
        <v>525</v>
      </c>
      <c r="F88" t="s">
        <v>28</v>
      </c>
      <c r="G88" t="s">
        <v>13</v>
      </c>
      <c r="J88">
        <v>182</v>
      </c>
      <c r="K88">
        <v>91</v>
      </c>
      <c r="L88" t="s">
        <v>193</v>
      </c>
      <c r="M88" t="s">
        <v>193</v>
      </c>
      <c r="P88" t="s">
        <v>193</v>
      </c>
      <c r="U88">
        <f>COUNTA(Table8[[#This Row],[Thermal Cycling]:[Hail Stress Sequence (2024-)]])</f>
        <v>3</v>
      </c>
      <c r="V88" t="s">
        <v>1125</v>
      </c>
      <c r="Z88" t="s">
        <v>30</v>
      </c>
    </row>
    <row r="89" spans="1:26" x14ac:dyDescent="0.3">
      <c r="A89" t="s">
        <v>306</v>
      </c>
      <c r="B89" t="s">
        <v>1126</v>
      </c>
      <c r="C89" t="s">
        <v>429</v>
      </c>
      <c r="D89">
        <v>530</v>
      </c>
      <c r="E89">
        <v>575</v>
      </c>
      <c r="F89" t="s">
        <v>28</v>
      </c>
      <c r="G89" t="s">
        <v>13</v>
      </c>
      <c r="J89">
        <v>182</v>
      </c>
      <c r="K89">
        <v>91</v>
      </c>
      <c r="L89" t="s">
        <v>193</v>
      </c>
      <c r="M89" t="s">
        <v>193</v>
      </c>
      <c r="P89" t="s">
        <v>193</v>
      </c>
      <c r="U89">
        <f>COUNTA(Table8[[#This Row],[Thermal Cycling]:[Hail Stress Sequence (2024-)]])</f>
        <v>3</v>
      </c>
      <c r="V89" t="s">
        <v>1125</v>
      </c>
      <c r="Z89" t="s">
        <v>30</v>
      </c>
    </row>
    <row r="90" spans="1:26" x14ac:dyDescent="0.3">
      <c r="A90" t="s">
        <v>881</v>
      </c>
      <c r="B90" t="s">
        <v>1126</v>
      </c>
      <c r="C90" t="s">
        <v>430</v>
      </c>
      <c r="D90">
        <v>430</v>
      </c>
      <c r="E90">
        <v>475</v>
      </c>
      <c r="F90" t="s">
        <v>28</v>
      </c>
      <c r="G90" t="s">
        <v>55</v>
      </c>
      <c r="J90">
        <v>182</v>
      </c>
      <c r="K90">
        <v>91</v>
      </c>
      <c r="L90" t="s">
        <v>193</v>
      </c>
      <c r="N90" t="s">
        <v>193</v>
      </c>
      <c r="P90" t="s">
        <v>193</v>
      </c>
      <c r="U90">
        <f>COUNTA(Table8[[#This Row],[Thermal Cycling]:[Hail Stress Sequence (2024-)]])</f>
        <v>3</v>
      </c>
      <c r="V90" t="s">
        <v>1125</v>
      </c>
      <c r="Z90" t="s">
        <v>30</v>
      </c>
    </row>
    <row r="91" spans="1:26" x14ac:dyDescent="0.3">
      <c r="A91" t="s">
        <v>882</v>
      </c>
      <c r="B91" t="s">
        <v>1126</v>
      </c>
      <c r="C91" t="s">
        <v>434</v>
      </c>
      <c r="D91">
        <v>480</v>
      </c>
      <c r="E91">
        <v>525</v>
      </c>
      <c r="F91" t="s">
        <v>28</v>
      </c>
      <c r="G91" t="s">
        <v>55</v>
      </c>
      <c r="J91">
        <v>182</v>
      </c>
      <c r="K91">
        <v>91</v>
      </c>
      <c r="L91" t="s">
        <v>193</v>
      </c>
      <c r="N91" t="s">
        <v>193</v>
      </c>
      <c r="P91" t="s">
        <v>193</v>
      </c>
      <c r="U91">
        <f>COUNTA(Table8[[#This Row],[Thermal Cycling]:[Hail Stress Sequence (2024-)]])</f>
        <v>3</v>
      </c>
      <c r="V91" t="s">
        <v>1125</v>
      </c>
      <c r="Z91" t="s">
        <v>30</v>
      </c>
    </row>
    <row r="92" spans="1:26" x14ac:dyDescent="0.3">
      <c r="A92" t="s">
        <v>883</v>
      </c>
      <c r="B92" t="s">
        <v>1126</v>
      </c>
      <c r="C92" t="s">
        <v>429</v>
      </c>
      <c r="D92">
        <v>530</v>
      </c>
      <c r="E92">
        <v>575</v>
      </c>
      <c r="F92" t="s">
        <v>28</v>
      </c>
      <c r="G92" t="s">
        <v>55</v>
      </c>
      <c r="J92">
        <v>182</v>
      </c>
      <c r="K92">
        <v>91</v>
      </c>
      <c r="L92" t="s">
        <v>193</v>
      </c>
      <c r="N92" t="s">
        <v>193</v>
      </c>
      <c r="P92" t="s">
        <v>193</v>
      </c>
      <c r="U92">
        <f>COUNTA(Table8[[#This Row],[Thermal Cycling]:[Hail Stress Sequence (2024-)]])</f>
        <v>3</v>
      </c>
      <c r="V92" t="s">
        <v>1125</v>
      </c>
      <c r="Z92" t="s">
        <v>30</v>
      </c>
    </row>
    <row r="93" spans="1:26" x14ac:dyDescent="0.3">
      <c r="A93" t="s">
        <v>310</v>
      </c>
      <c r="B93" t="s">
        <v>1126</v>
      </c>
      <c r="C93" t="s">
        <v>431</v>
      </c>
      <c r="D93">
        <v>580</v>
      </c>
      <c r="E93">
        <v>625</v>
      </c>
      <c r="F93" t="s">
        <v>28</v>
      </c>
      <c r="G93" t="s">
        <v>13</v>
      </c>
      <c r="J93">
        <v>182</v>
      </c>
      <c r="K93">
        <v>91</v>
      </c>
      <c r="M93" t="s">
        <v>193</v>
      </c>
      <c r="P93" t="s">
        <v>193</v>
      </c>
      <c r="U93">
        <f>COUNTA(Table8[[#This Row],[Thermal Cycling]:[Hail Stress Sequence (2024-)]])</f>
        <v>2</v>
      </c>
      <c r="V93" t="s">
        <v>1125</v>
      </c>
      <c r="Z93" t="s">
        <v>30</v>
      </c>
    </row>
    <row r="94" spans="1:26" x14ac:dyDescent="0.3">
      <c r="A94" t="s">
        <v>295</v>
      </c>
      <c r="B94" t="s">
        <v>1126</v>
      </c>
      <c r="C94" t="s">
        <v>192</v>
      </c>
      <c r="D94">
        <v>380</v>
      </c>
      <c r="E94">
        <v>425</v>
      </c>
      <c r="F94" t="s">
        <v>11</v>
      </c>
      <c r="G94" t="s">
        <v>13</v>
      </c>
      <c r="J94">
        <v>182</v>
      </c>
      <c r="K94">
        <v>91</v>
      </c>
      <c r="P94" t="s">
        <v>193</v>
      </c>
      <c r="U94">
        <f>COUNTA(Table8[[#This Row],[Thermal Cycling]:[Hail Stress Sequence (2024-)]])</f>
        <v>1</v>
      </c>
      <c r="V94" t="s">
        <v>1125</v>
      </c>
      <c r="Z94" t="s">
        <v>30</v>
      </c>
    </row>
    <row r="95" spans="1:26" x14ac:dyDescent="0.3">
      <c r="A95" t="s">
        <v>299</v>
      </c>
      <c r="B95" t="s">
        <v>1126</v>
      </c>
      <c r="C95" t="s">
        <v>430</v>
      </c>
      <c r="D95">
        <v>430</v>
      </c>
      <c r="E95">
        <v>475</v>
      </c>
      <c r="F95" t="s">
        <v>11</v>
      </c>
      <c r="G95" t="s">
        <v>13</v>
      </c>
      <c r="J95">
        <v>182</v>
      </c>
      <c r="K95">
        <v>91</v>
      </c>
      <c r="P95" t="s">
        <v>193</v>
      </c>
      <c r="U95">
        <f>COUNTA(Table8[[#This Row],[Thermal Cycling]:[Hail Stress Sequence (2024-)]])</f>
        <v>1</v>
      </c>
      <c r="V95" t="s">
        <v>1125</v>
      </c>
      <c r="Z95" t="s">
        <v>30</v>
      </c>
    </row>
    <row r="96" spans="1:26" x14ac:dyDescent="0.3">
      <c r="A96" t="s">
        <v>303</v>
      </c>
      <c r="B96" t="s">
        <v>1126</v>
      </c>
      <c r="C96" t="s">
        <v>434</v>
      </c>
      <c r="D96">
        <v>480</v>
      </c>
      <c r="E96">
        <v>525</v>
      </c>
      <c r="F96" t="s">
        <v>11</v>
      </c>
      <c r="G96" t="s">
        <v>13</v>
      </c>
      <c r="J96">
        <v>182</v>
      </c>
      <c r="K96">
        <v>91</v>
      </c>
      <c r="P96" t="s">
        <v>193</v>
      </c>
      <c r="U96">
        <f>COUNTA(Table8[[#This Row],[Thermal Cycling]:[Hail Stress Sequence (2024-)]])</f>
        <v>1</v>
      </c>
      <c r="V96" t="s">
        <v>1125</v>
      </c>
      <c r="Z96" t="s">
        <v>30</v>
      </c>
    </row>
    <row r="97" spans="1:26" x14ac:dyDescent="0.3">
      <c r="A97" t="s">
        <v>307</v>
      </c>
      <c r="B97" t="s">
        <v>1126</v>
      </c>
      <c r="C97" t="s">
        <v>429</v>
      </c>
      <c r="D97">
        <v>530</v>
      </c>
      <c r="E97">
        <v>575</v>
      </c>
      <c r="F97" t="s">
        <v>11</v>
      </c>
      <c r="G97" t="s">
        <v>13</v>
      </c>
      <c r="J97">
        <v>182</v>
      </c>
      <c r="K97">
        <v>91</v>
      </c>
      <c r="P97" t="s">
        <v>193</v>
      </c>
      <c r="U97">
        <f>COUNTA(Table8[[#This Row],[Thermal Cycling]:[Hail Stress Sequence (2024-)]])</f>
        <v>1</v>
      </c>
      <c r="V97" t="s">
        <v>1125</v>
      </c>
      <c r="Z97" t="s">
        <v>30</v>
      </c>
    </row>
    <row r="98" spans="1:26" x14ac:dyDescent="0.3">
      <c r="A98" t="s">
        <v>311</v>
      </c>
      <c r="B98" t="s">
        <v>1126</v>
      </c>
      <c r="C98" t="s">
        <v>431</v>
      </c>
      <c r="D98">
        <v>580</v>
      </c>
      <c r="E98">
        <v>625</v>
      </c>
      <c r="F98" t="s">
        <v>11</v>
      </c>
      <c r="G98" t="s">
        <v>13</v>
      </c>
      <c r="J98">
        <v>182</v>
      </c>
      <c r="K98">
        <v>91</v>
      </c>
      <c r="P98" t="s">
        <v>193</v>
      </c>
      <c r="U98">
        <f>COUNTA(Table8[[#This Row],[Thermal Cycling]:[Hail Stress Sequence (2024-)]])</f>
        <v>1</v>
      </c>
      <c r="V98" t="s">
        <v>1125</v>
      </c>
      <c r="Z98" t="s">
        <v>30</v>
      </c>
    </row>
    <row r="99" spans="1:26" x14ac:dyDescent="0.3">
      <c r="A99" t="s">
        <v>885</v>
      </c>
      <c r="B99" t="s">
        <v>1126</v>
      </c>
      <c r="C99" t="s">
        <v>431</v>
      </c>
      <c r="D99">
        <v>580</v>
      </c>
      <c r="E99">
        <v>625</v>
      </c>
      <c r="F99" t="s">
        <v>28</v>
      </c>
      <c r="G99" t="s">
        <v>55</v>
      </c>
      <c r="J99">
        <v>182</v>
      </c>
      <c r="K99">
        <v>91</v>
      </c>
      <c r="P99" t="s">
        <v>193</v>
      </c>
      <c r="U99">
        <f>COUNTA(Table8[[#This Row],[Thermal Cycling]:[Hail Stress Sequence (2024-)]])</f>
        <v>1</v>
      </c>
      <c r="V99" t="s">
        <v>1125</v>
      </c>
      <c r="Z99" t="s">
        <v>30</v>
      </c>
    </row>
    <row r="100" spans="1:26" x14ac:dyDescent="0.3">
      <c r="A100" t="s">
        <v>960</v>
      </c>
      <c r="B100" t="s">
        <v>425</v>
      </c>
      <c r="C100" t="s">
        <v>429</v>
      </c>
      <c r="D100">
        <v>530</v>
      </c>
      <c r="E100">
        <v>575</v>
      </c>
      <c r="F100" t="s">
        <v>28</v>
      </c>
      <c r="G100" t="s">
        <v>13</v>
      </c>
      <c r="J100">
        <v>182</v>
      </c>
      <c r="K100">
        <v>91</v>
      </c>
      <c r="L100" t="s">
        <v>193</v>
      </c>
      <c r="M100" t="s">
        <v>193</v>
      </c>
      <c r="N100" t="s">
        <v>193</v>
      </c>
      <c r="O100" t="s">
        <v>193</v>
      </c>
      <c r="P100" t="s">
        <v>193</v>
      </c>
      <c r="Q100" t="s">
        <v>193</v>
      </c>
      <c r="R100">
        <v>40</v>
      </c>
      <c r="U100">
        <f>COUNTA(Table8[[#This Row],[Thermal Cycling]:[Hail Stress Sequence (2024-)]])</f>
        <v>7</v>
      </c>
      <c r="V100" t="s">
        <v>462</v>
      </c>
      <c r="Z100" t="s">
        <v>16</v>
      </c>
    </row>
    <row r="101" spans="1:26" x14ac:dyDescent="0.3">
      <c r="A101" t="s">
        <v>957</v>
      </c>
      <c r="B101" t="s">
        <v>425</v>
      </c>
      <c r="C101" t="s">
        <v>192</v>
      </c>
      <c r="D101">
        <v>380</v>
      </c>
      <c r="E101">
        <v>425</v>
      </c>
      <c r="F101" t="s">
        <v>28</v>
      </c>
      <c r="G101" t="s">
        <v>13</v>
      </c>
      <c r="J101">
        <v>182</v>
      </c>
      <c r="K101">
        <v>91</v>
      </c>
      <c r="L101" t="s">
        <v>193</v>
      </c>
      <c r="M101" t="s">
        <v>193</v>
      </c>
      <c r="N101" t="s">
        <v>193</v>
      </c>
      <c r="O101" t="s">
        <v>193</v>
      </c>
      <c r="P101" t="s">
        <v>193</v>
      </c>
      <c r="R101">
        <v>40</v>
      </c>
      <c r="U101">
        <f>COUNTA(Table8[[#This Row],[Thermal Cycling]:[Hail Stress Sequence (2024-)]])</f>
        <v>6</v>
      </c>
      <c r="V101" t="s">
        <v>462</v>
      </c>
      <c r="Z101" t="s">
        <v>16</v>
      </c>
    </row>
    <row r="102" spans="1:26" x14ac:dyDescent="0.3">
      <c r="A102" t="s">
        <v>958</v>
      </c>
      <c r="B102" t="s">
        <v>425</v>
      </c>
      <c r="C102" t="s">
        <v>430</v>
      </c>
      <c r="D102">
        <v>430</v>
      </c>
      <c r="E102">
        <v>475</v>
      </c>
      <c r="F102" t="s">
        <v>28</v>
      </c>
      <c r="G102" t="s">
        <v>13</v>
      </c>
      <c r="J102">
        <v>182</v>
      </c>
      <c r="K102">
        <v>91</v>
      </c>
      <c r="L102" t="s">
        <v>193</v>
      </c>
      <c r="M102" t="s">
        <v>193</v>
      </c>
      <c r="N102" t="s">
        <v>193</v>
      </c>
      <c r="O102" t="s">
        <v>193</v>
      </c>
      <c r="P102" t="s">
        <v>193</v>
      </c>
      <c r="R102">
        <v>40</v>
      </c>
      <c r="U102">
        <f>COUNTA(Table8[[#This Row],[Thermal Cycling]:[Hail Stress Sequence (2024-)]])</f>
        <v>6</v>
      </c>
      <c r="V102" t="s">
        <v>462</v>
      </c>
      <c r="Z102" t="s">
        <v>16</v>
      </c>
    </row>
    <row r="103" spans="1:26" x14ac:dyDescent="0.3">
      <c r="A103" t="s">
        <v>959</v>
      </c>
      <c r="B103" t="s">
        <v>425</v>
      </c>
      <c r="C103" t="s">
        <v>434</v>
      </c>
      <c r="D103">
        <v>480</v>
      </c>
      <c r="E103">
        <v>525</v>
      </c>
      <c r="F103" t="s">
        <v>28</v>
      </c>
      <c r="G103" t="s">
        <v>13</v>
      </c>
      <c r="J103">
        <v>182</v>
      </c>
      <c r="K103">
        <v>91</v>
      </c>
      <c r="L103" t="s">
        <v>193</v>
      </c>
      <c r="M103" t="s">
        <v>193</v>
      </c>
      <c r="N103" t="s">
        <v>193</v>
      </c>
      <c r="O103" t="s">
        <v>193</v>
      </c>
      <c r="P103" t="s">
        <v>193</v>
      </c>
      <c r="R103">
        <v>40</v>
      </c>
      <c r="U103">
        <f>COUNTA(Table8[[#This Row],[Thermal Cycling]:[Hail Stress Sequence (2024-)]])</f>
        <v>6</v>
      </c>
      <c r="V103" t="s">
        <v>462</v>
      </c>
      <c r="Z103" t="s">
        <v>16</v>
      </c>
    </row>
    <row r="104" spans="1:26" x14ac:dyDescent="0.3">
      <c r="A104" t="s">
        <v>961</v>
      </c>
      <c r="B104" t="s">
        <v>425</v>
      </c>
      <c r="C104" t="s">
        <v>192</v>
      </c>
      <c r="D104">
        <v>380</v>
      </c>
      <c r="E104">
        <v>425</v>
      </c>
      <c r="F104" t="s">
        <v>11</v>
      </c>
      <c r="G104" t="s">
        <v>13</v>
      </c>
      <c r="J104">
        <v>182</v>
      </c>
      <c r="K104">
        <v>91</v>
      </c>
      <c r="P104" t="s">
        <v>193</v>
      </c>
      <c r="U104">
        <f>COUNTA(Table8[[#This Row],[Thermal Cycling]:[Hail Stress Sequence (2024-)]])</f>
        <v>1</v>
      </c>
      <c r="V104" t="s">
        <v>462</v>
      </c>
      <c r="Z104" t="s">
        <v>16</v>
      </c>
    </row>
    <row r="105" spans="1:26" x14ac:dyDescent="0.3">
      <c r="A105" t="s">
        <v>962</v>
      </c>
      <c r="B105" t="s">
        <v>425</v>
      </c>
      <c r="C105" t="s">
        <v>430</v>
      </c>
      <c r="D105">
        <v>430</v>
      </c>
      <c r="E105">
        <v>475</v>
      </c>
      <c r="F105" t="s">
        <v>11</v>
      </c>
      <c r="G105" t="s">
        <v>13</v>
      </c>
      <c r="J105">
        <v>182</v>
      </c>
      <c r="K105">
        <v>91</v>
      </c>
      <c r="P105" t="s">
        <v>193</v>
      </c>
      <c r="U105">
        <f>COUNTA(Table8[[#This Row],[Thermal Cycling]:[Hail Stress Sequence (2024-)]])</f>
        <v>1</v>
      </c>
      <c r="V105" t="s">
        <v>462</v>
      </c>
      <c r="Z105" t="s">
        <v>16</v>
      </c>
    </row>
    <row r="106" spans="1:26" x14ac:dyDescent="0.3">
      <c r="A106" t="s">
        <v>963</v>
      </c>
      <c r="B106" t="s">
        <v>425</v>
      </c>
      <c r="C106" t="s">
        <v>434</v>
      </c>
      <c r="D106">
        <v>480</v>
      </c>
      <c r="E106">
        <v>525</v>
      </c>
      <c r="F106" t="s">
        <v>11</v>
      </c>
      <c r="G106" t="s">
        <v>13</v>
      </c>
      <c r="J106">
        <v>182</v>
      </c>
      <c r="K106">
        <v>91</v>
      </c>
      <c r="P106" t="s">
        <v>193</v>
      </c>
      <c r="U106">
        <f>COUNTA(Table8[[#This Row],[Thermal Cycling]:[Hail Stress Sequence (2024-)]])</f>
        <v>1</v>
      </c>
      <c r="V106" t="s">
        <v>462</v>
      </c>
      <c r="Z106" t="s">
        <v>16</v>
      </c>
    </row>
    <row r="107" spans="1:26" x14ac:dyDescent="0.3">
      <c r="A107" t="s">
        <v>964</v>
      </c>
      <c r="B107" t="s">
        <v>425</v>
      </c>
      <c r="C107" t="s">
        <v>429</v>
      </c>
      <c r="D107">
        <v>530</v>
      </c>
      <c r="E107">
        <v>575</v>
      </c>
      <c r="F107" t="s">
        <v>11</v>
      </c>
      <c r="G107" t="s">
        <v>13</v>
      </c>
      <c r="J107">
        <v>182</v>
      </c>
      <c r="K107">
        <v>91</v>
      </c>
      <c r="P107" t="s">
        <v>193</v>
      </c>
      <c r="U107">
        <f>COUNTA(Table8[[#This Row],[Thermal Cycling]:[Hail Stress Sequence (2024-)]])</f>
        <v>1</v>
      </c>
      <c r="V107" t="s">
        <v>462</v>
      </c>
      <c r="Z107" t="s">
        <v>16</v>
      </c>
    </row>
    <row r="108" spans="1:26" x14ac:dyDescent="0.3">
      <c r="A108" t="s">
        <v>841</v>
      </c>
      <c r="B108" t="s">
        <v>511</v>
      </c>
      <c r="C108" t="s">
        <v>429</v>
      </c>
      <c r="D108">
        <v>530</v>
      </c>
      <c r="E108">
        <v>575</v>
      </c>
      <c r="F108" t="s">
        <v>28</v>
      </c>
      <c r="G108" t="s">
        <v>13</v>
      </c>
      <c r="J108">
        <v>182</v>
      </c>
      <c r="K108">
        <v>91</v>
      </c>
      <c r="L108" t="s">
        <v>193</v>
      </c>
      <c r="N108" t="s">
        <v>193</v>
      </c>
      <c r="O108" t="s">
        <v>193</v>
      </c>
      <c r="P108" t="s">
        <v>193</v>
      </c>
      <c r="U108">
        <f>COUNTA(Table8[[#This Row],[Thermal Cycling]:[Hail Stress Sequence (2024-)]])</f>
        <v>4</v>
      </c>
      <c r="V108" t="s">
        <v>1127</v>
      </c>
      <c r="Z108" t="s">
        <v>30</v>
      </c>
    </row>
    <row r="109" spans="1:26" x14ac:dyDescent="0.3">
      <c r="A109" t="s">
        <v>844</v>
      </c>
      <c r="B109" t="s">
        <v>511</v>
      </c>
      <c r="C109" t="s">
        <v>431</v>
      </c>
      <c r="D109">
        <v>580</v>
      </c>
      <c r="E109">
        <v>625</v>
      </c>
      <c r="F109" t="s">
        <v>28</v>
      </c>
      <c r="G109" t="s">
        <v>55</v>
      </c>
      <c r="J109">
        <v>182</v>
      </c>
      <c r="K109">
        <v>91</v>
      </c>
      <c r="N109" t="s">
        <v>193</v>
      </c>
      <c r="P109" t="s">
        <v>193</v>
      </c>
      <c r="U109">
        <f>COUNTA(Table8[[#This Row],[Thermal Cycling]:[Hail Stress Sequence (2024-)]])</f>
        <v>2</v>
      </c>
      <c r="V109" t="s">
        <v>1127</v>
      </c>
      <c r="Z109" t="s">
        <v>30</v>
      </c>
    </row>
    <row r="110" spans="1:26" x14ac:dyDescent="0.3">
      <c r="A110" t="s">
        <v>842</v>
      </c>
      <c r="B110" t="s">
        <v>511</v>
      </c>
      <c r="C110" t="s">
        <v>429</v>
      </c>
      <c r="D110">
        <v>530</v>
      </c>
      <c r="E110">
        <v>575</v>
      </c>
      <c r="F110" t="s">
        <v>32</v>
      </c>
      <c r="G110" t="s">
        <v>13</v>
      </c>
      <c r="J110">
        <v>182</v>
      </c>
      <c r="K110">
        <v>91</v>
      </c>
      <c r="P110" t="s">
        <v>193</v>
      </c>
      <c r="U110">
        <f>COUNTA(Table8[[#This Row],[Thermal Cycling]:[Hail Stress Sequence (2024-)]])</f>
        <v>1</v>
      </c>
      <c r="V110" t="s">
        <v>1127</v>
      </c>
      <c r="Z110" t="s">
        <v>30</v>
      </c>
    </row>
    <row r="111" spans="1:26" x14ac:dyDescent="0.3">
      <c r="A111" t="s">
        <v>843</v>
      </c>
      <c r="B111" t="s">
        <v>511</v>
      </c>
      <c r="C111" t="s">
        <v>431</v>
      </c>
      <c r="D111">
        <v>580</v>
      </c>
      <c r="E111">
        <v>625</v>
      </c>
      <c r="F111" t="s">
        <v>32</v>
      </c>
      <c r="G111" t="s">
        <v>13</v>
      </c>
      <c r="J111">
        <v>182</v>
      </c>
      <c r="K111">
        <v>91</v>
      </c>
      <c r="P111" t="s">
        <v>193</v>
      </c>
      <c r="U111">
        <f>COUNTA(Table8[[#This Row],[Thermal Cycling]:[Hail Stress Sequence (2024-)]])</f>
        <v>1</v>
      </c>
      <c r="V111" t="s">
        <v>1127</v>
      </c>
      <c r="Z111" t="s">
        <v>30</v>
      </c>
    </row>
    <row r="112" spans="1:26" x14ac:dyDescent="0.3">
      <c r="A112" t="s">
        <v>845</v>
      </c>
      <c r="B112" t="s">
        <v>511</v>
      </c>
      <c r="C112" t="s">
        <v>431</v>
      </c>
      <c r="D112">
        <v>580</v>
      </c>
      <c r="E112">
        <v>625</v>
      </c>
      <c r="F112" t="s">
        <v>32</v>
      </c>
      <c r="G112" t="s">
        <v>55</v>
      </c>
      <c r="J112">
        <v>182</v>
      </c>
      <c r="K112">
        <v>91</v>
      </c>
      <c r="P112" t="s">
        <v>193</v>
      </c>
      <c r="U112">
        <f>COUNTA(Table8[[#This Row],[Thermal Cycling]:[Hail Stress Sequence (2024-)]])</f>
        <v>1</v>
      </c>
      <c r="V112" t="s">
        <v>1127</v>
      </c>
      <c r="Z112" t="s">
        <v>30</v>
      </c>
    </row>
    <row r="113" spans="1:26" x14ac:dyDescent="0.3">
      <c r="A113" t="s">
        <v>846</v>
      </c>
      <c r="B113" t="s">
        <v>511</v>
      </c>
      <c r="C113" t="s">
        <v>431</v>
      </c>
      <c r="D113">
        <v>580</v>
      </c>
      <c r="E113">
        <v>625</v>
      </c>
      <c r="F113" t="s">
        <v>28</v>
      </c>
      <c r="G113" t="s">
        <v>55</v>
      </c>
      <c r="J113">
        <v>182</v>
      </c>
      <c r="K113">
        <v>91</v>
      </c>
      <c r="P113" t="s">
        <v>193</v>
      </c>
      <c r="U113">
        <f>COUNTA(Table8[[#This Row],[Thermal Cycling]:[Hail Stress Sequence (2024-)]])</f>
        <v>1</v>
      </c>
      <c r="V113" t="s">
        <v>1127</v>
      </c>
      <c r="Z113" t="s">
        <v>30</v>
      </c>
    </row>
    <row r="114" spans="1:26" x14ac:dyDescent="0.3">
      <c r="A114" t="s">
        <v>993</v>
      </c>
      <c r="B114" t="s">
        <v>992</v>
      </c>
      <c r="C114" t="s">
        <v>432</v>
      </c>
      <c r="D114">
        <v>630</v>
      </c>
      <c r="E114">
        <v>675</v>
      </c>
      <c r="F114" t="s">
        <v>28</v>
      </c>
      <c r="G114" t="s">
        <v>141</v>
      </c>
      <c r="J114">
        <v>210</v>
      </c>
      <c r="K114">
        <v>105</v>
      </c>
      <c r="L114" t="s">
        <v>193</v>
      </c>
      <c r="O114" t="s">
        <v>193</v>
      </c>
      <c r="P114" t="s">
        <v>193</v>
      </c>
      <c r="U114">
        <f>COUNTA(Table8[[#This Row],[Thermal Cycling]:[Hail Stress Sequence (2024-)]])</f>
        <v>3</v>
      </c>
      <c r="V114" t="s">
        <v>1128</v>
      </c>
      <c r="Z114" t="s">
        <v>30</v>
      </c>
    </row>
    <row r="115" spans="1:26" x14ac:dyDescent="0.3">
      <c r="A115" t="s">
        <v>994</v>
      </c>
      <c r="B115" t="s">
        <v>992</v>
      </c>
      <c r="C115" t="s">
        <v>1118</v>
      </c>
      <c r="D115">
        <v>680</v>
      </c>
      <c r="E115">
        <v>725</v>
      </c>
      <c r="F115" t="s">
        <v>28</v>
      </c>
      <c r="G115" t="s">
        <v>141</v>
      </c>
      <c r="J115">
        <v>210</v>
      </c>
      <c r="K115">
        <v>105</v>
      </c>
      <c r="L115" t="s">
        <v>193</v>
      </c>
      <c r="O115" t="s">
        <v>193</v>
      </c>
      <c r="P115" t="s">
        <v>193</v>
      </c>
      <c r="U115">
        <f>COUNTA(Table8[[#This Row],[Thermal Cycling]:[Hail Stress Sequence (2024-)]])</f>
        <v>3</v>
      </c>
      <c r="V115" t="s">
        <v>1128</v>
      </c>
      <c r="Z115" t="s">
        <v>30</v>
      </c>
    </row>
    <row r="116" spans="1:26" x14ac:dyDescent="0.3">
      <c r="A116" t="s">
        <v>996</v>
      </c>
      <c r="B116" t="s">
        <v>995</v>
      </c>
      <c r="C116" t="s">
        <v>192</v>
      </c>
      <c r="D116">
        <v>380</v>
      </c>
      <c r="E116">
        <v>425</v>
      </c>
      <c r="F116" t="s">
        <v>28</v>
      </c>
      <c r="G116" t="s">
        <v>13</v>
      </c>
      <c r="J116">
        <v>182</v>
      </c>
      <c r="K116">
        <v>91</v>
      </c>
      <c r="L116" t="s">
        <v>193</v>
      </c>
      <c r="M116" t="s">
        <v>193</v>
      </c>
      <c r="O116" t="s">
        <v>193</v>
      </c>
      <c r="P116" t="s">
        <v>193</v>
      </c>
      <c r="U116">
        <f>COUNTA(Table8[[#This Row],[Thermal Cycling]:[Hail Stress Sequence (2024-)]])</f>
        <v>4</v>
      </c>
      <c r="V116" t="s">
        <v>1129</v>
      </c>
      <c r="Z116" t="s">
        <v>16</v>
      </c>
    </row>
    <row r="117" spans="1:26" x14ac:dyDescent="0.3">
      <c r="A117" t="s">
        <v>998</v>
      </c>
      <c r="B117" t="s">
        <v>995</v>
      </c>
      <c r="C117" t="s">
        <v>430</v>
      </c>
      <c r="D117">
        <v>430</v>
      </c>
      <c r="E117">
        <v>475</v>
      </c>
      <c r="F117" t="s">
        <v>28</v>
      </c>
      <c r="G117" t="s">
        <v>13</v>
      </c>
      <c r="J117">
        <v>182</v>
      </c>
      <c r="K117">
        <v>91</v>
      </c>
      <c r="L117" t="s">
        <v>193</v>
      </c>
      <c r="M117" t="s">
        <v>193</v>
      </c>
      <c r="O117" t="s">
        <v>193</v>
      </c>
      <c r="P117" t="s">
        <v>193</v>
      </c>
      <c r="U117">
        <f>COUNTA(Table8[[#This Row],[Thermal Cycling]:[Hail Stress Sequence (2024-)]])</f>
        <v>4</v>
      </c>
      <c r="V117" t="s">
        <v>1129</v>
      </c>
      <c r="Z117" t="s">
        <v>16</v>
      </c>
    </row>
    <row r="118" spans="1:26" x14ac:dyDescent="0.3">
      <c r="A118" t="s">
        <v>1000</v>
      </c>
      <c r="B118" t="s">
        <v>995</v>
      </c>
      <c r="C118" t="s">
        <v>434</v>
      </c>
      <c r="D118">
        <v>480</v>
      </c>
      <c r="E118">
        <v>525</v>
      </c>
      <c r="F118" t="s">
        <v>28</v>
      </c>
      <c r="G118" t="s">
        <v>13</v>
      </c>
      <c r="J118">
        <v>182</v>
      </c>
      <c r="K118">
        <v>91</v>
      </c>
      <c r="L118" t="s">
        <v>193</v>
      </c>
      <c r="M118" t="s">
        <v>193</v>
      </c>
      <c r="O118" t="s">
        <v>193</v>
      </c>
      <c r="P118" t="s">
        <v>193</v>
      </c>
      <c r="U118">
        <f>COUNTA(Table8[[#This Row],[Thermal Cycling]:[Hail Stress Sequence (2024-)]])</f>
        <v>4</v>
      </c>
      <c r="V118" t="s">
        <v>1129</v>
      </c>
      <c r="Z118" t="s">
        <v>16</v>
      </c>
    </row>
    <row r="119" spans="1:26" x14ac:dyDescent="0.3">
      <c r="A119" t="s">
        <v>1002</v>
      </c>
      <c r="B119" t="s">
        <v>995</v>
      </c>
      <c r="C119" t="s">
        <v>429</v>
      </c>
      <c r="D119">
        <v>530</v>
      </c>
      <c r="E119">
        <v>575</v>
      </c>
      <c r="F119" t="s">
        <v>28</v>
      </c>
      <c r="G119" t="s">
        <v>13</v>
      </c>
      <c r="J119">
        <v>182</v>
      </c>
      <c r="K119">
        <v>91</v>
      </c>
      <c r="L119" t="s">
        <v>193</v>
      </c>
      <c r="M119" t="s">
        <v>193</v>
      </c>
      <c r="O119" t="s">
        <v>193</v>
      </c>
      <c r="P119" t="s">
        <v>193</v>
      </c>
      <c r="U119">
        <f>COUNTA(Table8[[#This Row],[Thermal Cycling]:[Hail Stress Sequence (2024-)]])</f>
        <v>4</v>
      </c>
      <c r="V119" t="s">
        <v>1129</v>
      </c>
      <c r="Z119" t="s">
        <v>16</v>
      </c>
    </row>
    <row r="120" spans="1:26" x14ac:dyDescent="0.3">
      <c r="A120" t="s">
        <v>997</v>
      </c>
      <c r="B120" t="s">
        <v>995</v>
      </c>
      <c r="C120" t="s">
        <v>192</v>
      </c>
      <c r="D120">
        <v>380</v>
      </c>
      <c r="E120">
        <v>425</v>
      </c>
      <c r="F120" t="s">
        <v>11</v>
      </c>
      <c r="G120" t="s">
        <v>13</v>
      </c>
      <c r="J120">
        <v>182</v>
      </c>
      <c r="K120">
        <v>91</v>
      </c>
      <c r="P120" t="s">
        <v>193</v>
      </c>
      <c r="U120">
        <f>COUNTA(Table8[[#This Row],[Thermal Cycling]:[Hail Stress Sequence (2024-)]])</f>
        <v>1</v>
      </c>
      <c r="V120" t="s">
        <v>1129</v>
      </c>
      <c r="Z120" t="s">
        <v>16</v>
      </c>
    </row>
    <row r="121" spans="1:26" x14ac:dyDescent="0.3">
      <c r="A121" t="s">
        <v>999</v>
      </c>
      <c r="B121" t="s">
        <v>995</v>
      </c>
      <c r="C121" t="s">
        <v>430</v>
      </c>
      <c r="D121">
        <v>430</v>
      </c>
      <c r="E121">
        <v>475</v>
      </c>
      <c r="F121" t="s">
        <v>11</v>
      </c>
      <c r="G121" t="s">
        <v>13</v>
      </c>
      <c r="J121">
        <v>182</v>
      </c>
      <c r="K121">
        <v>91</v>
      </c>
      <c r="P121" t="s">
        <v>193</v>
      </c>
      <c r="U121">
        <f>COUNTA(Table8[[#This Row],[Thermal Cycling]:[Hail Stress Sequence (2024-)]])</f>
        <v>1</v>
      </c>
      <c r="V121" t="s">
        <v>1129</v>
      </c>
      <c r="Z121" t="s">
        <v>16</v>
      </c>
    </row>
    <row r="122" spans="1:26" x14ac:dyDescent="0.3">
      <c r="A122" t="s">
        <v>1001</v>
      </c>
      <c r="B122" t="s">
        <v>995</v>
      </c>
      <c r="C122" t="s">
        <v>434</v>
      </c>
      <c r="D122">
        <v>480</v>
      </c>
      <c r="E122">
        <v>525</v>
      </c>
      <c r="F122" t="s">
        <v>11</v>
      </c>
      <c r="G122" t="s">
        <v>13</v>
      </c>
      <c r="J122">
        <v>182</v>
      </c>
      <c r="K122">
        <v>91</v>
      </c>
      <c r="P122" t="s">
        <v>193</v>
      </c>
      <c r="U122">
        <f>COUNTA(Table8[[#This Row],[Thermal Cycling]:[Hail Stress Sequence (2024-)]])</f>
        <v>1</v>
      </c>
      <c r="V122" t="s">
        <v>1129</v>
      </c>
      <c r="Z122" t="s">
        <v>16</v>
      </c>
    </row>
    <row r="123" spans="1:26" x14ac:dyDescent="0.3">
      <c r="A123" t="s">
        <v>1003</v>
      </c>
      <c r="B123" t="s">
        <v>995</v>
      </c>
      <c r="C123" t="s">
        <v>429</v>
      </c>
      <c r="D123">
        <v>530</v>
      </c>
      <c r="E123">
        <v>575</v>
      </c>
      <c r="F123" t="s">
        <v>11</v>
      </c>
      <c r="G123" t="s">
        <v>13</v>
      </c>
      <c r="J123">
        <v>182</v>
      </c>
      <c r="K123">
        <v>91</v>
      </c>
      <c r="P123" t="s">
        <v>193</v>
      </c>
      <c r="U123">
        <f>COUNTA(Table8[[#This Row],[Thermal Cycling]:[Hail Stress Sequence (2024-)]])</f>
        <v>1</v>
      </c>
      <c r="V123" t="s">
        <v>1129</v>
      </c>
      <c r="Z123" t="s">
        <v>16</v>
      </c>
    </row>
    <row r="124" spans="1:26" x14ac:dyDescent="0.3">
      <c r="A124" t="s">
        <v>1004</v>
      </c>
      <c r="B124" t="s">
        <v>995</v>
      </c>
      <c r="C124" t="s">
        <v>192</v>
      </c>
      <c r="D124">
        <v>380</v>
      </c>
      <c r="E124">
        <v>425</v>
      </c>
      <c r="F124" t="s">
        <v>32</v>
      </c>
      <c r="G124" t="s">
        <v>13</v>
      </c>
      <c r="J124">
        <v>182</v>
      </c>
      <c r="K124">
        <v>91</v>
      </c>
      <c r="P124" t="s">
        <v>193</v>
      </c>
      <c r="U124">
        <f>COUNTA(Table8[[#This Row],[Thermal Cycling]:[Hail Stress Sequence (2024-)]])</f>
        <v>1</v>
      </c>
      <c r="V124" t="s">
        <v>1129</v>
      </c>
      <c r="Z124" t="s">
        <v>16</v>
      </c>
    </row>
    <row r="125" spans="1:26" x14ac:dyDescent="0.3">
      <c r="A125" t="s">
        <v>1005</v>
      </c>
      <c r="B125" t="s">
        <v>995</v>
      </c>
      <c r="C125" t="s">
        <v>192</v>
      </c>
      <c r="D125">
        <v>380</v>
      </c>
      <c r="E125">
        <v>425</v>
      </c>
      <c r="F125" t="s">
        <v>32</v>
      </c>
      <c r="G125" t="s">
        <v>13</v>
      </c>
      <c r="J125">
        <v>182</v>
      </c>
      <c r="K125">
        <v>91</v>
      </c>
      <c r="P125" t="s">
        <v>193</v>
      </c>
      <c r="U125">
        <f>COUNTA(Table8[[#This Row],[Thermal Cycling]:[Hail Stress Sequence (2024-)]])</f>
        <v>1</v>
      </c>
      <c r="V125" t="s">
        <v>1129</v>
      </c>
      <c r="Z125" t="s">
        <v>16</v>
      </c>
    </row>
    <row r="126" spans="1:26" x14ac:dyDescent="0.3">
      <c r="A126" t="s">
        <v>1006</v>
      </c>
      <c r="B126" t="s">
        <v>995</v>
      </c>
      <c r="C126" t="s">
        <v>430</v>
      </c>
      <c r="D126">
        <v>430</v>
      </c>
      <c r="E126">
        <v>475</v>
      </c>
      <c r="F126" t="s">
        <v>32</v>
      </c>
      <c r="G126" t="s">
        <v>13</v>
      </c>
      <c r="J126">
        <v>182</v>
      </c>
      <c r="K126">
        <v>91</v>
      </c>
      <c r="P126" t="s">
        <v>193</v>
      </c>
      <c r="U126">
        <f>COUNTA(Table8[[#This Row],[Thermal Cycling]:[Hail Stress Sequence (2024-)]])</f>
        <v>1</v>
      </c>
      <c r="V126" t="s">
        <v>1129</v>
      </c>
      <c r="Z126" t="s">
        <v>16</v>
      </c>
    </row>
    <row r="127" spans="1:26" x14ac:dyDescent="0.3">
      <c r="A127" t="s">
        <v>1007</v>
      </c>
      <c r="B127" t="s">
        <v>995</v>
      </c>
      <c r="C127" t="s">
        <v>430</v>
      </c>
      <c r="D127">
        <v>430</v>
      </c>
      <c r="E127">
        <v>475</v>
      </c>
      <c r="F127" t="s">
        <v>32</v>
      </c>
      <c r="G127" t="s">
        <v>13</v>
      </c>
      <c r="J127">
        <v>182</v>
      </c>
      <c r="K127">
        <v>91</v>
      </c>
      <c r="P127" t="s">
        <v>193</v>
      </c>
      <c r="U127">
        <f>COUNTA(Table8[[#This Row],[Thermal Cycling]:[Hail Stress Sequence (2024-)]])</f>
        <v>1</v>
      </c>
      <c r="V127" t="s">
        <v>1129</v>
      </c>
      <c r="Z127" t="s">
        <v>16</v>
      </c>
    </row>
    <row r="128" spans="1:26" x14ac:dyDescent="0.3">
      <c r="A128" t="s">
        <v>1008</v>
      </c>
      <c r="B128" t="s">
        <v>995</v>
      </c>
      <c r="C128" t="s">
        <v>434</v>
      </c>
      <c r="D128">
        <v>480</v>
      </c>
      <c r="E128">
        <v>525</v>
      </c>
      <c r="F128" t="s">
        <v>32</v>
      </c>
      <c r="G128" t="s">
        <v>13</v>
      </c>
      <c r="J128">
        <v>182</v>
      </c>
      <c r="K128">
        <v>91</v>
      </c>
      <c r="P128" t="s">
        <v>193</v>
      </c>
      <c r="U128">
        <f>COUNTA(Table8[[#This Row],[Thermal Cycling]:[Hail Stress Sequence (2024-)]])</f>
        <v>1</v>
      </c>
      <c r="V128" t="s">
        <v>1129</v>
      </c>
      <c r="Z128" t="s">
        <v>16</v>
      </c>
    </row>
    <row r="129" spans="1:26" x14ac:dyDescent="0.3">
      <c r="A129" t="s">
        <v>1009</v>
      </c>
      <c r="B129" t="s">
        <v>995</v>
      </c>
      <c r="C129" t="s">
        <v>434</v>
      </c>
      <c r="D129">
        <v>480</v>
      </c>
      <c r="E129">
        <v>525</v>
      </c>
      <c r="F129" t="s">
        <v>32</v>
      </c>
      <c r="G129" t="s">
        <v>13</v>
      </c>
      <c r="J129">
        <v>182</v>
      </c>
      <c r="K129">
        <v>91</v>
      </c>
      <c r="P129" t="s">
        <v>193</v>
      </c>
      <c r="U129">
        <f>COUNTA(Table8[[#This Row],[Thermal Cycling]:[Hail Stress Sequence (2024-)]])</f>
        <v>1</v>
      </c>
      <c r="V129" t="s">
        <v>1129</v>
      </c>
      <c r="Z129" t="s">
        <v>16</v>
      </c>
    </row>
    <row r="130" spans="1:26" x14ac:dyDescent="0.3">
      <c r="A130" t="s">
        <v>1010</v>
      </c>
      <c r="B130" t="s">
        <v>995</v>
      </c>
      <c r="C130" t="s">
        <v>429</v>
      </c>
      <c r="D130">
        <v>530</v>
      </c>
      <c r="E130">
        <v>575</v>
      </c>
      <c r="F130" t="s">
        <v>32</v>
      </c>
      <c r="G130" t="s">
        <v>13</v>
      </c>
      <c r="J130">
        <v>182</v>
      </c>
      <c r="K130">
        <v>91</v>
      </c>
      <c r="P130" t="s">
        <v>193</v>
      </c>
      <c r="U130">
        <f>COUNTA(Table8[[#This Row],[Thermal Cycling]:[Hail Stress Sequence (2024-)]])</f>
        <v>1</v>
      </c>
      <c r="V130" t="s">
        <v>1129</v>
      </c>
      <c r="Z130" t="s">
        <v>16</v>
      </c>
    </row>
    <row r="131" spans="1:26" x14ac:dyDescent="0.3">
      <c r="A131" t="s">
        <v>1011</v>
      </c>
      <c r="B131" t="s">
        <v>995</v>
      </c>
      <c r="C131" t="s">
        <v>429</v>
      </c>
      <c r="D131">
        <v>530</v>
      </c>
      <c r="E131">
        <v>575</v>
      </c>
      <c r="F131" t="s">
        <v>32</v>
      </c>
      <c r="G131" t="s">
        <v>13</v>
      </c>
      <c r="J131">
        <v>182</v>
      </c>
      <c r="K131">
        <v>91</v>
      </c>
      <c r="P131" t="s">
        <v>193</v>
      </c>
      <c r="U131">
        <f>COUNTA(Table8[[#This Row],[Thermal Cycling]:[Hail Stress Sequence (2024-)]])</f>
        <v>1</v>
      </c>
      <c r="V131" t="s">
        <v>1129</v>
      </c>
      <c r="Z131" t="s">
        <v>16</v>
      </c>
    </row>
    <row r="132" spans="1:26" x14ac:dyDescent="0.3">
      <c r="A132" t="s">
        <v>1016</v>
      </c>
      <c r="B132" t="s">
        <v>1012</v>
      </c>
      <c r="C132" t="s">
        <v>1118</v>
      </c>
      <c r="D132">
        <v>680</v>
      </c>
      <c r="E132">
        <v>725</v>
      </c>
      <c r="F132" t="s">
        <v>28</v>
      </c>
      <c r="G132" t="s">
        <v>55</v>
      </c>
      <c r="J132">
        <v>210</v>
      </c>
      <c r="K132">
        <v>105</v>
      </c>
      <c r="N132" t="s">
        <v>193</v>
      </c>
      <c r="P132" t="s">
        <v>193</v>
      </c>
      <c r="R132">
        <v>40</v>
      </c>
      <c r="U132">
        <f>COUNTA(Table8[[#This Row],[Thermal Cycling]:[Hail Stress Sequence (2024-)]])</f>
        <v>3</v>
      </c>
      <c r="V132" t="s">
        <v>442</v>
      </c>
      <c r="Z132" t="s">
        <v>30</v>
      </c>
    </row>
    <row r="133" spans="1:26" x14ac:dyDescent="0.3">
      <c r="A133" t="s">
        <v>1013</v>
      </c>
      <c r="B133" t="s">
        <v>1012</v>
      </c>
      <c r="C133" t="s">
        <v>432</v>
      </c>
      <c r="D133">
        <v>630</v>
      </c>
      <c r="E133">
        <v>675</v>
      </c>
      <c r="F133" t="s">
        <v>32</v>
      </c>
      <c r="G133" t="s">
        <v>55</v>
      </c>
      <c r="J133">
        <v>210</v>
      </c>
      <c r="K133">
        <v>105</v>
      </c>
      <c r="P133" t="s">
        <v>193</v>
      </c>
      <c r="U133">
        <f>COUNTA(Table8[[#This Row],[Thermal Cycling]:[Hail Stress Sequence (2024-)]])</f>
        <v>1</v>
      </c>
      <c r="V133" t="s">
        <v>442</v>
      </c>
      <c r="Z133" t="s">
        <v>30</v>
      </c>
    </row>
    <row r="134" spans="1:26" x14ac:dyDescent="0.3">
      <c r="A134" t="s">
        <v>1014</v>
      </c>
      <c r="B134" t="s">
        <v>1012</v>
      </c>
      <c r="C134" t="s">
        <v>432</v>
      </c>
      <c r="D134">
        <v>630</v>
      </c>
      <c r="E134">
        <v>675</v>
      </c>
      <c r="F134" t="s">
        <v>28</v>
      </c>
      <c r="G134" t="s">
        <v>55</v>
      </c>
      <c r="J134">
        <v>210</v>
      </c>
      <c r="K134">
        <v>105</v>
      </c>
      <c r="P134" t="s">
        <v>193</v>
      </c>
      <c r="U134">
        <f>COUNTA(Table8[[#This Row],[Thermal Cycling]:[Hail Stress Sequence (2024-)]])</f>
        <v>1</v>
      </c>
      <c r="V134" t="s">
        <v>442</v>
      </c>
      <c r="Z134" t="s">
        <v>30</v>
      </c>
    </row>
    <row r="135" spans="1:26" x14ac:dyDescent="0.3">
      <c r="A135" t="s">
        <v>1015</v>
      </c>
      <c r="B135" t="s">
        <v>1012</v>
      </c>
      <c r="C135" t="s">
        <v>1118</v>
      </c>
      <c r="D135">
        <v>680</v>
      </c>
      <c r="E135">
        <v>725</v>
      </c>
      <c r="F135" t="s">
        <v>32</v>
      </c>
      <c r="G135" t="s">
        <v>55</v>
      </c>
      <c r="J135">
        <v>210</v>
      </c>
      <c r="K135">
        <v>105</v>
      </c>
      <c r="P135" t="s">
        <v>193</v>
      </c>
      <c r="U135">
        <f>COUNTA(Table8[[#This Row],[Thermal Cycling]:[Hail Stress Sequence (2024-)]])</f>
        <v>1</v>
      </c>
      <c r="V135" t="s">
        <v>442</v>
      </c>
      <c r="Z135" t="s">
        <v>30</v>
      </c>
    </row>
    <row r="136" spans="1:26" x14ac:dyDescent="0.3">
      <c r="A136" t="s">
        <v>320</v>
      </c>
      <c r="B136" t="s">
        <v>416</v>
      </c>
      <c r="C136" t="s">
        <v>433</v>
      </c>
      <c r="D136">
        <v>330</v>
      </c>
      <c r="E136">
        <v>375</v>
      </c>
      <c r="F136" t="s">
        <v>11</v>
      </c>
      <c r="G136" t="s">
        <v>13</v>
      </c>
      <c r="J136">
        <v>166</v>
      </c>
      <c r="K136">
        <v>83</v>
      </c>
      <c r="L136" t="s">
        <v>193</v>
      </c>
      <c r="N136" t="s">
        <v>193</v>
      </c>
      <c r="P136" t="s">
        <v>193</v>
      </c>
      <c r="R136">
        <v>40</v>
      </c>
      <c r="U136">
        <f>COUNTA(Table8[[#This Row],[Thermal Cycling]:[Hail Stress Sequence (2024-)]])</f>
        <v>4</v>
      </c>
      <c r="V136" t="s">
        <v>453</v>
      </c>
      <c r="W136" t="s">
        <v>443</v>
      </c>
      <c r="Z136" t="s">
        <v>438</v>
      </c>
    </row>
    <row r="137" spans="1:26" x14ac:dyDescent="0.3">
      <c r="A137" t="s">
        <v>322</v>
      </c>
      <c r="B137" t="s">
        <v>416</v>
      </c>
      <c r="C137" t="s">
        <v>192</v>
      </c>
      <c r="D137">
        <v>380</v>
      </c>
      <c r="E137">
        <v>425</v>
      </c>
      <c r="F137" t="s">
        <v>11</v>
      </c>
      <c r="G137" t="s">
        <v>13</v>
      </c>
      <c r="J137">
        <v>166</v>
      </c>
      <c r="K137">
        <v>83</v>
      </c>
      <c r="L137" t="s">
        <v>193</v>
      </c>
      <c r="N137" t="s">
        <v>193</v>
      </c>
      <c r="P137" t="s">
        <v>193</v>
      </c>
      <c r="R137">
        <v>40</v>
      </c>
      <c r="U137">
        <f>COUNTA(Table8[[#This Row],[Thermal Cycling]:[Hail Stress Sequence (2024-)]])</f>
        <v>4</v>
      </c>
      <c r="V137" t="s">
        <v>453</v>
      </c>
      <c r="W137" t="s">
        <v>443</v>
      </c>
      <c r="Z137" t="s">
        <v>438</v>
      </c>
    </row>
    <row r="138" spans="1:26" x14ac:dyDescent="0.3">
      <c r="A138" t="s">
        <v>313</v>
      </c>
      <c r="B138" t="s">
        <v>416</v>
      </c>
      <c r="C138" t="s">
        <v>433</v>
      </c>
      <c r="D138">
        <v>330</v>
      </c>
      <c r="E138">
        <v>375</v>
      </c>
      <c r="F138" t="s">
        <v>32</v>
      </c>
      <c r="G138" t="s">
        <v>13</v>
      </c>
      <c r="J138">
        <v>166</v>
      </c>
      <c r="K138">
        <v>83</v>
      </c>
      <c r="L138" t="s">
        <v>193</v>
      </c>
      <c r="P138" t="s">
        <v>193</v>
      </c>
      <c r="R138">
        <v>40</v>
      </c>
      <c r="U138">
        <f>COUNTA(Table8[[#This Row],[Thermal Cycling]:[Hail Stress Sequence (2024-)]])</f>
        <v>3</v>
      </c>
      <c r="V138" t="s">
        <v>453</v>
      </c>
      <c r="W138" t="s">
        <v>443</v>
      </c>
      <c r="Z138" t="s">
        <v>438</v>
      </c>
    </row>
    <row r="139" spans="1:26" x14ac:dyDescent="0.3">
      <c r="A139" t="s">
        <v>314</v>
      </c>
      <c r="B139" t="s">
        <v>416</v>
      </c>
      <c r="C139" t="s">
        <v>433</v>
      </c>
      <c r="D139">
        <v>330</v>
      </c>
      <c r="E139">
        <v>375</v>
      </c>
      <c r="F139" t="s">
        <v>32</v>
      </c>
      <c r="G139" t="s">
        <v>13</v>
      </c>
      <c r="J139">
        <v>166</v>
      </c>
      <c r="K139">
        <v>83</v>
      </c>
      <c r="L139" t="s">
        <v>193</v>
      </c>
      <c r="P139" t="s">
        <v>193</v>
      </c>
      <c r="R139">
        <v>40</v>
      </c>
      <c r="U139">
        <f>COUNTA(Table8[[#This Row],[Thermal Cycling]:[Hail Stress Sequence (2024-)]])</f>
        <v>3</v>
      </c>
      <c r="V139" t="s">
        <v>453</v>
      </c>
      <c r="W139" t="s">
        <v>443</v>
      </c>
      <c r="Z139" t="s">
        <v>438</v>
      </c>
    </row>
    <row r="140" spans="1:26" x14ac:dyDescent="0.3">
      <c r="A140" t="s">
        <v>315</v>
      </c>
      <c r="B140" t="s">
        <v>416</v>
      </c>
      <c r="C140" t="s">
        <v>192</v>
      </c>
      <c r="D140">
        <v>380</v>
      </c>
      <c r="E140">
        <v>425</v>
      </c>
      <c r="F140" t="s">
        <v>32</v>
      </c>
      <c r="G140" t="s">
        <v>13</v>
      </c>
      <c r="J140">
        <v>166</v>
      </c>
      <c r="K140">
        <v>83</v>
      </c>
      <c r="L140" t="s">
        <v>193</v>
      </c>
      <c r="P140" t="s">
        <v>193</v>
      </c>
      <c r="R140">
        <v>40</v>
      </c>
      <c r="U140">
        <f>COUNTA(Table8[[#This Row],[Thermal Cycling]:[Hail Stress Sequence (2024-)]])</f>
        <v>3</v>
      </c>
      <c r="V140" t="s">
        <v>453</v>
      </c>
      <c r="W140" t="s">
        <v>443</v>
      </c>
      <c r="Z140" t="s">
        <v>438</v>
      </c>
    </row>
    <row r="141" spans="1:26" x14ac:dyDescent="0.3">
      <c r="A141" t="s">
        <v>316</v>
      </c>
      <c r="B141" t="s">
        <v>416</v>
      </c>
      <c r="C141" t="s">
        <v>192</v>
      </c>
      <c r="D141">
        <v>380</v>
      </c>
      <c r="E141">
        <v>425</v>
      </c>
      <c r="F141" t="s">
        <v>32</v>
      </c>
      <c r="G141" t="s">
        <v>13</v>
      </c>
      <c r="J141">
        <v>166</v>
      </c>
      <c r="K141">
        <v>83</v>
      </c>
      <c r="L141" t="s">
        <v>193</v>
      </c>
      <c r="P141" t="s">
        <v>193</v>
      </c>
      <c r="R141">
        <v>40</v>
      </c>
      <c r="U141">
        <f>COUNTA(Table8[[#This Row],[Thermal Cycling]:[Hail Stress Sequence (2024-)]])</f>
        <v>3</v>
      </c>
      <c r="V141" t="s">
        <v>453</v>
      </c>
      <c r="W141" t="s">
        <v>443</v>
      </c>
      <c r="Z141" t="s">
        <v>438</v>
      </c>
    </row>
    <row r="142" spans="1:26" x14ac:dyDescent="0.3">
      <c r="A142" t="s">
        <v>319</v>
      </c>
      <c r="B142" t="s">
        <v>416</v>
      </c>
      <c r="C142" t="s">
        <v>433</v>
      </c>
      <c r="D142">
        <v>330</v>
      </c>
      <c r="E142">
        <v>375</v>
      </c>
      <c r="F142" t="s">
        <v>11</v>
      </c>
      <c r="G142" t="s">
        <v>13</v>
      </c>
      <c r="J142">
        <v>166</v>
      </c>
      <c r="K142">
        <v>83</v>
      </c>
      <c r="L142" t="s">
        <v>193</v>
      </c>
      <c r="P142" t="s">
        <v>193</v>
      </c>
      <c r="R142">
        <v>40</v>
      </c>
      <c r="U142">
        <f>COUNTA(Table8[[#This Row],[Thermal Cycling]:[Hail Stress Sequence (2024-)]])</f>
        <v>3</v>
      </c>
      <c r="V142" t="s">
        <v>453</v>
      </c>
      <c r="W142" t="s">
        <v>443</v>
      </c>
      <c r="Z142" t="s">
        <v>438</v>
      </c>
    </row>
    <row r="143" spans="1:26" x14ac:dyDescent="0.3">
      <c r="A143" t="s">
        <v>321</v>
      </c>
      <c r="B143" t="s">
        <v>416</v>
      </c>
      <c r="C143" t="s">
        <v>192</v>
      </c>
      <c r="D143">
        <v>380</v>
      </c>
      <c r="E143">
        <v>425</v>
      </c>
      <c r="F143" t="s">
        <v>11</v>
      </c>
      <c r="G143" t="s">
        <v>13</v>
      </c>
      <c r="J143">
        <v>166</v>
      </c>
      <c r="K143">
        <v>83</v>
      </c>
      <c r="L143" t="s">
        <v>193</v>
      </c>
      <c r="P143" t="s">
        <v>193</v>
      </c>
      <c r="R143">
        <v>40</v>
      </c>
      <c r="U143">
        <f>COUNTA(Table8[[#This Row],[Thermal Cycling]:[Hail Stress Sequence (2024-)]])</f>
        <v>3</v>
      </c>
      <c r="V143" t="s">
        <v>453</v>
      </c>
      <c r="W143" t="s">
        <v>443</v>
      </c>
      <c r="Z143" t="s">
        <v>438</v>
      </c>
    </row>
    <row r="144" spans="1:26" x14ac:dyDescent="0.3">
      <c r="A144" t="s">
        <v>886</v>
      </c>
      <c r="B144" t="s">
        <v>416</v>
      </c>
      <c r="C144" t="s">
        <v>431</v>
      </c>
      <c r="D144">
        <v>580</v>
      </c>
      <c r="E144">
        <v>625</v>
      </c>
      <c r="F144" t="s">
        <v>11</v>
      </c>
      <c r="G144" t="s">
        <v>13</v>
      </c>
      <c r="J144">
        <v>182</v>
      </c>
      <c r="K144">
        <v>91</v>
      </c>
      <c r="O144" t="s">
        <v>193</v>
      </c>
      <c r="R144">
        <v>50</v>
      </c>
      <c r="U144">
        <f>COUNTA(Table8[[#This Row],[Thermal Cycling]:[Hail Stress Sequence (2024-)]])</f>
        <v>2</v>
      </c>
      <c r="V144" t="s">
        <v>453</v>
      </c>
      <c r="W144" t="s">
        <v>443</v>
      </c>
      <c r="Z144" t="s">
        <v>438</v>
      </c>
    </row>
    <row r="145" spans="1:27" x14ac:dyDescent="0.3">
      <c r="A145" t="s">
        <v>317</v>
      </c>
      <c r="B145" t="s">
        <v>416</v>
      </c>
      <c r="C145" t="s">
        <v>430</v>
      </c>
      <c r="D145">
        <v>430</v>
      </c>
      <c r="E145">
        <v>475</v>
      </c>
      <c r="F145" t="s">
        <v>32</v>
      </c>
      <c r="G145" t="s">
        <v>13</v>
      </c>
      <c r="J145">
        <v>166</v>
      </c>
      <c r="K145">
        <v>83</v>
      </c>
      <c r="P145" t="s">
        <v>193</v>
      </c>
      <c r="U145">
        <f>COUNTA(Table8[[#This Row],[Thermal Cycling]:[Hail Stress Sequence (2024-)]])</f>
        <v>1</v>
      </c>
      <c r="V145" t="s">
        <v>453</v>
      </c>
      <c r="W145" t="s">
        <v>443</v>
      </c>
      <c r="Z145" t="s">
        <v>438</v>
      </c>
    </row>
    <row r="146" spans="1:27" x14ac:dyDescent="0.3">
      <c r="A146" t="s">
        <v>318</v>
      </c>
      <c r="B146" t="s">
        <v>416</v>
      </c>
      <c r="C146" t="s">
        <v>430</v>
      </c>
      <c r="D146">
        <v>430</v>
      </c>
      <c r="E146">
        <v>475</v>
      </c>
      <c r="F146" t="s">
        <v>32</v>
      </c>
      <c r="G146" t="s">
        <v>13</v>
      </c>
      <c r="J146">
        <v>166</v>
      </c>
      <c r="K146">
        <v>83</v>
      </c>
      <c r="P146" t="s">
        <v>193</v>
      </c>
      <c r="U146">
        <f>COUNTA(Table8[[#This Row],[Thermal Cycling]:[Hail Stress Sequence (2024-)]])</f>
        <v>1</v>
      </c>
      <c r="V146" t="s">
        <v>453</v>
      </c>
      <c r="W146" t="s">
        <v>443</v>
      </c>
      <c r="Z146" t="s">
        <v>438</v>
      </c>
    </row>
    <row r="147" spans="1:27" x14ac:dyDescent="0.3">
      <c r="A147" t="s">
        <v>323</v>
      </c>
      <c r="B147" t="s">
        <v>416</v>
      </c>
      <c r="C147" t="s">
        <v>430</v>
      </c>
      <c r="D147">
        <v>430</v>
      </c>
      <c r="E147">
        <v>475</v>
      </c>
      <c r="F147" t="s">
        <v>11</v>
      </c>
      <c r="G147" t="s">
        <v>13</v>
      </c>
      <c r="J147">
        <v>166</v>
      </c>
      <c r="K147">
        <v>83</v>
      </c>
      <c r="P147" t="s">
        <v>193</v>
      </c>
      <c r="U147">
        <f>COUNTA(Table8[[#This Row],[Thermal Cycling]:[Hail Stress Sequence (2024-)]])</f>
        <v>1</v>
      </c>
      <c r="V147" t="s">
        <v>453</v>
      </c>
      <c r="W147" t="s">
        <v>443</v>
      </c>
      <c r="Z147" t="s">
        <v>438</v>
      </c>
    </row>
    <row r="148" spans="1:27" x14ac:dyDescent="0.3">
      <c r="A148" t="s">
        <v>324</v>
      </c>
      <c r="B148" t="s">
        <v>416</v>
      </c>
      <c r="C148" t="s">
        <v>430</v>
      </c>
      <c r="D148">
        <v>430</v>
      </c>
      <c r="E148">
        <v>475</v>
      </c>
      <c r="F148" t="s">
        <v>11</v>
      </c>
      <c r="G148" t="s">
        <v>13</v>
      </c>
      <c r="J148">
        <v>166</v>
      </c>
      <c r="K148">
        <v>83</v>
      </c>
      <c r="P148" t="s">
        <v>193</v>
      </c>
      <c r="U148">
        <f>COUNTA(Table8[[#This Row],[Thermal Cycling]:[Hail Stress Sequence (2024-)]])</f>
        <v>1</v>
      </c>
      <c r="V148" t="s">
        <v>453</v>
      </c>
      <c r="W148" t="s">
        <v>443</v>
      </c>
      <c r="Z148" t="s">
        <v>438</v>
      </c>
    </row>
    <row r="149" spans="1:27" x14ac:dyDescent="0.3">
      <c r="A149" t="s">
        <v>325</v>
      </c>
      <c r="B149" t="s">
        <v>63</v>
      </c>
      <c r="C149" t="s">
        <v>192</v>
      </c>
      <c r="D149">
        <v>380</v>
      </c>
      <c r="E149">
        <v>425</v>
      </c>
      <c r="F149" t="s">
        <v>32</v>
      </c>
      <c r="G149" t="s">
        <v>13</v>
      </c>
      <c r="J149">
        <v>182</v>
      </c>
      <c r="K149">
        <v>91</v>
      </c>
      <c r="O149" t="s">
        <v>193</v>
      </c>
      <c r="P149" t="s">
        <v>193</v>
      </c>
      <c r="R149">
        <v>50</v>
      </c>
      <c r="U149">
        <f>COUNTA(Table8[[#This Row],[Thermal Cycling]:[Hail Stress Sequence (2024-)]])</f>
        <v>3</v>
      </c>
      <c r="V149" t="s">
        <v>629</v>
      </c>
      <c r="Z149" t="s">
        <v>476</v>
      </c>
    </row>
    <row r="150" spans="1:27" x14ac:dyDescent="0.3">
      <c r="A150" t="s">
        <v>66</v>
      </c>
      <c r="B150" t="s">
        <v>63</v>
      </c>
      <c r="C150" t="s">
        <v>434</v>
      </c>
      <c r="D150">
        <v>480</v>
      </c>
      <c r="E150">
        <v>525</v>
      </c>
      <c r="F150" t="s">
        <v>32</v>
      </c>
      <c r="G150" t="s">
        <v>13</v>
      </c>
      <c r="J150">
        <v>182</v>
      </c>
      <c r="K150">
        <v>91</v>
      </c>
      <c r="O150" t="s">
        <v>193</v>
      </c>
      <c r="P150" t="s">
        <v>193</v>
      </c>
      <c r="R150">
        <v>50</v>
      </c>
      <c r="U150">
        <f>COUNTA(Table8[[#This Row],[Thermal Cycling]:[Hail Stress Sequence (2024-)]])</f>
        <v>3</v>
      </c>
      <c r="V150" t="s">
        <v>629</v>
      </c>
      <c r="Z150" t="s">
        <v>476</v>
      </c>
    </row>
    <row r="151" spans="1:27" x14ac:dyDescent="0.3">
      <c r="A151" t="s">
        <v>65</v>
      </c>
      <c r="B151" t="s">
        <v>63</v>
      </c>
      <c r="C151" t="s">
        <v>434</v>
      </c>
      <c r="D151">
        <v>480</v>
      </c>
      <c r="E151">
        <v>525</v>
      </c>
      <c r="F151" t="s">
        <v>11</v>
      </c>
      <c r="G151" t="s">
        <v>13</v>
      </c>
      <c r="J151">
        <v>182</v>
      </c>
      <c r="K151">
        <v>91</v>
      </c>
      <c r="O151" t="s">
        <v>193</v>
      </c>
      <c r="P151" t="s">
        <v>193</v>
      </c>
      <c r="R151">
        <v>50</v>
      </c>
      <c r="U151">
        <f>COUNTA(Table8[[#This Row],[Thermal Cycling]:[Hail Stress Sequence (2024-)]])</f>
        <v>3</v>
      </c>
      <c r="V151" t="s">
        <v>629</v>
      </c>
      <c r="Z151" t="s">
        <v>476</v>
      </c>
    </row>
    <row r="152" spans="1:27" x14ac:dyDescent="0.3">
      <c r="A152" t="s">
        <v>887</v>
      </c>
      <c r="B152" t="s">
        <v>63</v>
      </c>
      <c r="C152" t="s">
        <v>429</v>
      </c>
      <c r="D152">
        <v>530</v>
      </c>
      <c r="E152">
        <v>575</v>
      </c>
      <c r="F152" t="s">
        <v>32</v>
      </c>
      <c r="G152" t="s">
        <v>13</v>
      </c>
      <c r="J152">
        <v>182</v>
      </c>
      <c r="K152">
        <v>91</v>
      </c>
      <c r="O152" t="s">
        <v>193</v>
      </c>
      <c r="P152" t="s">
        <v>193</v>
      </c>
      <c r="R152">
        <v>50</v>
      </c>
      <c r="U152">
        <f>COUNTA(Table8[[#This Row],[Thermal Cycling]:[Hail Stress Sequence (2024-)]])</f>
        <v>3</v>
      </c>
      <c r="V152" t="s">
        <v>629</v>
      </c>
      <c r="Z152" t="s">
        <v>476</v>
      </c>
    </row>
    <row r="153" spans="1:27" x14ac:dyDescent="0.3">
      <c r="A153" t="s">
        <v>326</v>
      </c>
      <c r="B153" t="s">
        <v>63</v>
      </c>
      <c r="C153" t="s">
        <v>429</v>
      </c>
      <c r="D153">
        <v>530</v>
      </c>
      <c r="E153">
        <v>575</v>
      </c>
      <c r="F153" t="s">
        <v>11</v>
      </c>
      <c r="G153" t="s">
        <v>13</v>
      </c>
      <c r="J153">
        <v>182</v>
      </c>
      <c r="K153">
        <v>91</v>
      </c>
      <c r="O153" t="s">
        <v>193</v>
      </c>
      <c r="P153" t="s">
        <v>193</v>
      </c>
      <c r="R153">
        <v>50</v>
      </c>
      <c r="U153">
        <f>COUNTA(Table8[[#This Row],[Thermal Cycling]:[Hail Stress Sequence (2024-)]])</f>
        <v>3</v>
      </c>
      <c r="V153" t="s">
        <v>629</v>
      </c>
      <c r="Z153" t="s">
        <v>476</v>
      </c>
    </row>
    <row r="154" spans="1:27" x14ac:dyDescent="0.3">
      <c r="A154" t="s">
        <v>888</v>
      </c>
      <c r="B154" t="s">
        <v>63</v>
      </c>
      <c r="C154" t="s">
        <v>431</v>
      </c>
      <c r="D154">
        <v>580</v>
      </c>
      <c r="E154">
        <v>625</v>
      </c>
      <c r="F154" t="s">
        <v>32</v>
      </c>
      <c r="G154" t="s">
        <v>13</v>
      </c>
      <c r="J154">
        <v>182</v>
      </c>
      <c r="K154">
        <v>91</v>
      </c>
      <c r="O154" t="s">
        <v>193</v>
      </c>
      <c r="P154" t="s">
        <v>193</v>
      </c>
      <c r="R154">
        <v>50</v>
      </c>
      <c r="U154">
        <f>COUNTA(Table8[[#This Row],[Thermal Cycling]:[Hail Stress Sequence (2024-)]])</f>
        <v>3</v>
      </c>
      <c r="V154" t="s">
        <v>629</v>
      </c>
      <c r="Z154" t="s">
        <v>476</v>
      </c>
    </row>
    <row r="155" spans="1:27" x14ac:dyDescent="0.3">
      <c r="A155" t="s">
        <v>327</v>
      </c>
      <c r="B155" t="s">
        <v>63</v>
      </c>
      <c r="C155" t="s">
        <v>431</v>
      </c>
      <c r="D155">
        <v>580</v>
      </c>
      <c r="E155">
        <v>625</v>
      </c>
      <c r="F155" t="s">
        <v>11</v>
      </c>
      <c r="G155" t="s">
        <v>13</v>
      </c>
      <c r="J155">
        <v>182</v>
      </c>
      <c r="K155">
        <v>91</v>
      </c>
      <c r="O155" t="s">
        <v>193</v>
      </c>
      <c r="P155" t="s">
        <v>193</v>
      </c>
      <c r="R155">
        <v>50</v>
      </c>
      <c r="U155">
        <f>COUNTA(Table8[[#This Row],[Thermal Cycling]:[Hail Stress Sequence (2024-)]])</f>
        <v>3</v>
      </c>
      <c r="V155" t="s">
        <v>629</v>
      </c>
      <c r="Z155" t="s">
        <v>476</v>
      </c>
    </row>
    <row r="156" spans="1:27" x14ac:dyDescent="0.3">
      <c r="A156" t="s">
        <v>852</v>
      </c>
      <c r="B156" t="s">
        <v>75</v>
      </c>
      <c r="C156" t="s">
        <v>431</v>
      </c>
      <c r="D156">
        <v>580</v>
      </c>
      <c r="E156">
        <v>625</v>
      </c>
      <c r="F156" t="s">
        <v>28</v>
      </c>
      <c r="G156" t="s">
        <v>55</v>
      </c>
      <c r="J156">
        <v>182</v>
      </c>
      <c r="K156">
        <v>91</v>
      </c>
      <c r="L156" t="s">
        <v>193</v>
      </c>
      <c r="N156" t="s">
        <v>193</v>
      </c>
      <c r="P156" t="s">
        <v>193</v>
      </c>
      <c r="Q156" t="s">
        <v>193</v>
      </c>
      <c r="R156">
        <v>45</v>
      </c>
      <c r="U156">
        <f>COUNTA(Table8[[#This Row],[Thermal Cycling]:[Hail Stress Sequence (2024-)]])</f>
        <v>5</v>
      </c>
      <c r="V156" t="s">
        <v>1130</v>
      </c>
      <c r="W156" t="s">
        <v>76</v>
      </c>
      <c r="Z156" t="s">
        <v>30</v>
      </c>
      <c r="AA156" t="s">
        <v>77</v>
      </c>
    </row>
    <row r="157" spans="1:27" x14ac:dyDescent="0.3">
      <c r="A157" t="s">
        <v>257</v>
      </c>
      <c r="B157" t="s">
        <v>75</v>
      </c>
      <c r="C157" t="s">
        <v>192</v>
      </c>
      <c r="D157">
        <v>380</v>
      </c>
      <c r="E157">
        <v>425</v>
      </c>
      <c r="F157" t="s">
        <v>11</v>
      </c>
      <c r="G157" t="s">
        <v>13</v>
      </c>
      <c r="J157">
        <v>182</v>
      </c>
      <c r="K157">
        <v>91</v>
      </c>
      <c r="M157" t="s">
        <v>193</v>
      </c>
      <c r="O157" t="s">
        <v>193</v>
      </c>
      <c r="P157" t="s">
        <v>193</v>
      </c>
      <c r="R157">
        <v>50</v>
      </c>
      <c r="U157">
        <f>COUNTA(Table8[[#This Row],[Thermal Cycling]:[Hail Stress Sequence (2024-)]])</f>
        <v>4</v>
      </c>
      <c r="V157" t="s">
        <v>1130</v>
      </c>
      <c r="W157" t="s">
        <v>76</v>
      </c>
      <c r="Z157" t="s">
        <v>30</v>
      </c>
      <c r="AA157" t="s">
        <v>77</v>
      </c>
    </row>
    <row r="158" spans="1:27" x14ac:dyDescent="0.3">
      <c r="A158" t="s">
        <v>79</v>
      </c>
      <c r="B158" t="s">
        <v>75</v>
      </c>
      <c r="C158" t="s">
        <v>430</v>
      </c>
      <c r="D158">
        <v>430</v>
      </c>
      <c r="E158">
        <v>475</v>
      </c>
      <c r="F158" t="s">
        <v>11</v>
      </c>
      <c r="G158" t="s">
        <v>13</v>
      </c>
      <c r="J158">
        <v>182</v>
      </c>
      <c r="K158">
        <v>91</v>
      </c>
      <c r="M158" t="s">
        <v>193</v>
      </c>
      <c r="O158" t="s">
        <v>193</v>
      </c>
      <c r="P158" t="s">
        <v>193</v>
      </c>
      <c r="R158">
        <v>50</v>
      </c>
      <c r="U158">
        <f>COUNTA(Table8[[#This Row],[Thermal Cycling]:[Hail Stress Sequence (2024-)]])</f>
        <v>4</v>
      </c>
      <c r="V158" t="s">
        <v>1130</v>
      </c>
      <c r="W158" t="s">
        <v>76</v>
      </c>
      <c r="Z158" t="s">
        <v>30</v>
      </c>
      <c r="AA158" t="s">
        <v>77</v>
      </c>
    </row>
    <row r="159" spans="1:27" x14ac:dyDescent="0.3">
      <c r="A159" t="s">
        <v>851</v>
      </c>
      <c r="B159" t="s">
        <v>75</v>
      </c>
      <c r="C159" t="s">
        <v>434</v>
      </c>
      <c r="D159">
        <v>480</v>
      </c>
      <c r="E159">
        <v>525</v>
      </c>
      <c r="F159" t="s">
        <v>11</v>
      </c>
      <c r="G159" t="s">
        <v>13</v>
      </c>
      <c r="J159">
        <v>182</v>
      </c>
      <c r="K159">
        <v>91</v>
      </c>
      <c r="M159" t="s">
        <v>193</v>
      </c>
      <c r="O159" t="s">
        <v>193</v>
      </c>
      <c r="P159" t="s">
        <v>193</v>
      </c>
      <c r="R159">
        <v>50</v>
      </c>
      <c r="U159">
        <f>COUNTA(Table8[[#This Row],[Thermal Cycling]:[Hail Stress Sequence (2024-)]])</f>
        <v>4</v>
      </c>
      <c r="V159" t="s">
        <v>1130</v>
      </c>
      <c r="W159" t="s">
        <v>76</v>
      </c>
      <c r="Z159" t="s">
        <v>30</v>
      </c>
      <c r="AA159" t="s">
        <v>77</v>
      </c>
    </row>
    <row r="160" spans="1:27" x14ac:dyDescent="0.3">
      <c r="A160" t="s">
        <v>81</v>
      </c>
      <c r="B160" t="s">
        <v>75</v>
      </c>
      <c r="C160" t="s">
        <v>429</v>
      </c>
      <c r="D160">
        <v>530</v>
      </c>
      <c r="E160">
        <v>575</v>
      </c>
      <c r="F160" t="s">
        <v>11</v>
      </c>
      <c r="G160" t="s">
        <v>13</v>
      </c>
      <c r="J160">
        <v>182</v>
      </c>
      <c r="K160">
        <v>91</v>
      </c>
      <c r="M160" t="s">
        <v>193</v>
      </c>
      <c r="O160" t="s">
        <v>193</v>
      </c>
      <c r="P160" t="s">
        <v>193</v>
      </c>
      <c r="R160">
        <v>50</v>
      </c>
      <c r="U160">
        <f>COUNTA(Table8[[#This Row],[Thermal Cycling]:[Hail Stress Sequence (2024-)]])</f>
        <v>4</v>
      </c>
      <c r="V160" t="s">
        <v>1130</v>
      </c>
      <c r="W160" t="s">
        <v>76</v>
      </c>
      <c r="Z160" t="s">
        <v>30</v>
      </c>
      <c r="AA160" t="s">
        <v>77</v>
      </c>
    </row>
    <row r="161" spans="1:27" x14ac:dyDescent="0.3">
      <c r="A161" t="s">
        <v>258</v>
      </c>
      <c r="B161" t="s">
        <v>75</v>
      </c>
      <c r="C161" t="s">
        <v>431</v>
      </c>
      <c r="D161">
        <v>580</v>
      </c>
      <c r="E161">
        <v>625</v>
      </c>
      <c r="F161" t="s">
        <v>11</v>
      </c>
      <c r="G161" t="s">
        <v>13</v>
      </c>
      <c r="J161">
        <v>182</v>
      </c>
      <c r="K161">
        <v>91</v>
      </c>
      <c r="M161" t="s">
        <v>193</v>
      </c>
      <c r="O161" t="s">
        <v>193</v>
      </c>
      <c r="P161" t="s">
        <v>193</v>
      </c>
      <c r="R161">
        <v>50</v>
      </c>
      <c r="U161">
        <f>COUNTA(Table8[[#This Row],[Thermal Cycling]:[Hail Stress Sequence (2024-)]])</f>
        <v>4</v>
      </c>
      <c r="V161" t="s">
        <v>1130</v>
      </c>
      <c r="W161" t="s">
        <v>76</v>
      </c>
      <c r="Z161" t="s">
        <v>30</v>
      </c>
      <c r="AA161" t="s">
        <v>77</v>
      </c>
    </row>
    <row r="162" spans="1:27" x14ac:dyDescent="0.3">
      <c r="A162" t="s">
        <v>847</v>
      </c>
      <c r="B162" t="s">
        <v>75</v>
      </c>
      <c r="C162" t="s">
        <v>430</v>
      </c>
      <c r="D162">
        <v>430</v>
      </c>
      <c r="E162">
        <v>475</v>
      </c>
      <c r="F162" t="s">
        <v>28</v>
      </c>
      <c r="G162" t="s">
        <v>55</v>
      </c>
      <c r="J162">
        <v>182</v>
      </c>
      <c r="K162">
        <v>91</v>
      </c>
      <c r="L162" t="s">
        <v>193</v>
      </c>
      <c r="P162" t="s">
        <v>193</v>
      </c>
      <c r="U162">
        <f>COUNTA(Table8[[#This Row],[Thermal Cycling]:[Hail Stress Sequence (2024-)]])</f>
        <v>2</v>
      </c>
      <c r="V162" t="s">
        <v>1130</v>
      </c>
      <c r="W162" t="s">
        <v>76</v>
      </c>
      <c r="Z162" t="s">
        <v>30</v>
      </c>
      <c r="AA162" t="s">
        <v>77</v>
      </c>
    </row>
    <row r="163" spans="1:27" x14ac:dyDescent="0.3">
      <c r="A163" t="s">
        <v>849</v>
      </c>
      <c r="B163" t="s">
        <v>75</v>
      </c>
      <c r="C163" t="s">
        <v>434</v>
      </c>
      <c r="D163">
        <v>480</v>
      </c>
      <c r="E163">
        <v>525</v>
      </c>
      <c r="F163" t="s">
        <v>28</v>
      </c>
      <c r="G163" t="s">
        <v>55</v>
      </c>
      <c r="J163">
        <v>182</v>
      </c>
      <c r="K163">
        <v>91</v>
      </c>
      <c r="L163" t="s">
        <v>193</v>
      </c>
      <c r="P163" t="s">
        <v>193</v>
      </c>
      <c r="U163">
        <f>COUNTA(Table8[[#This Row],[Thermal Cycling]:[Hail Stress Sequence (2024-)]])</f>
        <v>2</v>
      </c>
      <c r="V163" t="s">
        <v>1130</v>
      </c>
      <c r="W163" t="s">
        <v>76</v>
      </c>
      <c r="Z163" t="s">
        <v>30</v>
      </c>
      <c r="AA163" t="s">
        <v>77</v>
      </c>
    </row>
    <row r="164" spans="1:27" x14ac:dyDescent="0.3">
      <c r="A164" t="s">
        <v>848</v>
      </c>
      <c r="B164" t="s">
        <v>75</v>
      </c>
      <c r="C164" t="s">
        <v>430</v>
      </c>
      <c r="D164">
        <v>430</v>
      </c>
      <c r="E164">
        <v>475</v>
      </c>
      <c r="F164" t="s">
        <v>32</v>
      </c>
      <c r="G164" t="s">
        <v>55</v>
      </c>
      <c r="J164">
        <v>182</v>
      </c>
      <c r="K164">
        <v>91</v>
      </c>
      <c r="P164" t="s">
        <v>193</v>
      </c>
      <c r="U164">
        <f>COUNTA(Table8[[#This Row],[Thermal Cycling]:[Hail Stress Sequence (2024-)]])</f>
        <v>1</v>
      </c>
      <c r="V164" t="s">
        <v>1130</v>
      </c>
      <c r="W164" t="s">
        <v>76</v>
      </c>
      <c r="Z164" t="s">
        <v>30</v>
      </c>
      <c r="AA164" t="s">
        <v>77</v>
      </c>
    </row>
    <row r="165" spans="1:27" x14ac:dyDescent="0.3">
      <c r="A165" t="s">
        <v>850</v>
      </c>
      <c r="B165" t="s">
        <v>75</v>
      </c>
      <c r="C165" t="s">
        <v>434</v>
      </c>
      <c r="D165">
        <v>480</v>
      </c>
      <c r="E165">
        <v>525</v>
      </c>
      <c r="F165" t="s">
        <v>32</v>
      </c>
      <c r="G165" t="s">
        <v>55</v>
      </c>
      <c r="J165">
        <v>182</v>
      </c>
      <c r="K165">
        <v>91</v>
      </c>
      <c r="P165" t="s">
        <v>193</v>
      </c>
      <c r="U165">
        <f>COUNTA(Table8[[#This Row],[Thermal Cycling]:[Hail Stress Sequence (2024-)]])</f>
        <v>1</v>
      </c>
      <c r="V165" t="s">
        <v>1130</v>
      </c>
      <c r="W165" t="s">
        <v>76</v>
      </c>
      <c r="Z165" t="s">
        <v>30</v>
      </c>
      <c r="AA165" t="s">
        <v>77</v>
      </c>
    </row>
    <row r="166" spans="1:27" x14ac:dyDescent="0.3">
      <c r="A166" t="s">
        <v>853</v>
      </c>
      <c r="B166" t="s">
        <v>75</v>
      </c>
      <c r="C166" t="s">
        <v>431</v>
      </c>
      <c r="D166">
        <v>580</v>
      </c>
      <c r="E166">
        <v>625</v>
      </c>
      <c r="F166" t="s">
        <v>32</v>
      </c>
      <c r="G166" t="s">
        <v>55</v>
      </c>
      <c r="J166">
        <v>182</v>
      </c>
      <c r="K166">
        <v>91</v>
      </c>
      <c r="P166" t="s">
        <v>193</v>
      </c>
      <c r="U166">
        <f>COUNTA(Table8[[#This Row],[Thermal Cycling]:[Hail Stress Sequence (2024-)]])</f>
        <v>1</v>
      </c>
      <c r="V166" t="s">
        <v>1130</v>
      </c>
      <c r="W166" t="s">
        <v>76</v>
      </c>
      <c r="Z166" t="s">
        <v>30</v>
      </c>
      <c r="AA166" t="s">
        <v>77</v>
      </c>
    </row>
    <row r="167" spans="1:27" x14ac:dyDescent="0.3">
      <c r="A167" t="s">
        <v>966</v>
      </c>
      <c r="B167" t="s">
        <v>426</v>
      </c>
      <c r="C167" t="s">
        <v>1118</v>
      </c>
      <c r="D167">
        <v>680</v>
      </c>
      <c r="E167">
        <v>725</v>
      </c>
      <c r="F167" t="s">
        <v>28</v>
      </c>
      <c r="G167" t="s">
        <v>141</v>
      </c>
      <c r="J167">
        <v>210</v>
      </c>
      <c r="K167">
        <v>105</v>
      </c>
      <c r="L167" t="s">
        <v>193</v>
      </c>
      <c r="N167" t="s">
        <v>193</v>
      </c>
      <c r="P167" t="s">
        <v>193</v>
      </c>
      <c r="Q167" t="s">
        <v>193</v>
      </c>
      <c r="U167">
        <f>COUNTA(Table8[[#This Row],[Thermal Cycling]:[Hail Stress Sequence (2024-)]])</f>
        <v>4</v>
      </c>
      <c r="V167" t="s">
        <v>463</v>
      </c>
      <c r="Z167" t="s">
        <v>30</v>
      </c>
    </row>
    <row r="168" spans="1:27" x14ac:dyDescent="0.3">
      <c r="A168" t="s">
        <v>965</v>
      </c>
      <c r="B168" t="s">
        <v>426</v>
      </c>
      <c r="C168" t="s">
        <v>432</v>
      </c>
      <c r="D168">
        <v>630</v>
      </c>
      <c r="E168">
        <v>675</v>
      </c>
      <c r="F168" t="s">
        <v>28</v>
      </c>
      <c r="G168" t="s">
        <v>141</v>
      </c>
      <c r="J168">
        <v>210</v>
      </c>
      <c r="K168">
        <v>105</v>
      </c>
      <c r="L168" t="s">
        <v>193</v>
      </c>
      <c r="N168" t="s">
        <v>193</v>
      </c>
      <c r="P168" t="s">
        <v>193</v>
      </c>
      <c r="U168">
        <f>COUNTA(Table8[[#This Row],[Thermal Cycling]:[Hail Stress Sequence (2024-)]])</f>
        <v>3</v>
      </c>
      <c r="V168" t="s">
        <v>463</v>
      </c>
      <c r="Z168" t="s">
        <v>30</v>
      </c>
    </row>
    <row r="169" spans="1:27" x14ac:dyDescent="0.3">
      <c r="A169" t="s">
        <v>1020</v>
      </c>
      <c r="B169" t="s">
        <v>1017</v>
      </c>
      <c r="C169" t="s">
        <v>192</v>
      </c>
      <c r="D169">
        <v>380</v>
      </c>
      <c r="E169">
        <v>425</v>
      </c>
      <c r="F169" t="s">
        <v>32</v>
      </c>
      <c r="G169" t="s">
        <v>13</v>
      </c>
      <c r="J169">
        <v>182</v>
      </c>
      <c r="K169">
        <v>91</v>
      </c>
      <c r="L169" t="s">
        <v>193</v>
      </c>
      <c r="M169" t="s">
        <v>193</v>
      </c>
      <c r="N169" t="s">
        <v>193</v>
      </c>
      <c r="O169" t="s">
        <v>193</v>
      </c>
      <c r="P169" t="s">
        <v>193</v>
      </c>
      <c r="R169">
        <v>50</v>
      </c>
      <c r="U169">
        <f>COUNTA(Table8[[#This Row],[Thermal Cycling]:[Hail Stress Sequence (2024-)]])</f>
        <v>6</v>
      </c>
      <c r="V169" t="s">
        <v>1131</v>
      </c>
      <c r="W169" t="s">
        <v>187</v>
      </c>
      <c r="Z169" t="s">
        <v>188</v>
      </c>
      <c r="AA169" t="s">
        <v>188</v>
      </c>
    </row>
    <row r="170" spans="1:27" x14ac:dyDescent="0.3">
      <c r="A170" t="s">
        <v>1021</v>
      </c>
      <c r="B170" t="s">
        <v>1017</v>
      </c>
      <c r="C170" t="s">
        <v>429</v>
      </c>
      <c r="D170">
        <v>530</v>
      </c>
      <c r="E170">
        <v>575</v>
      </c>
      <c r="F170" t="s">
        <v>32</v>
      </c>
      <c r="G170" t="s">
        <v>13</v>
      </c>
      <c r="J170">
        <v>182</v>
      </c>
      <c r="K170">
        <v>91</v>
      </c>
      <c r="L170" t="s">
        <v>193</v>
      </c>
      <c r="M170" t="s">
        <v>193</v>
      </c>
      <c r="N170" t="s">
        <v>193</v>
      </c>
      <c r="O170" t="s">
        <v>193</v>
      </c>
      <c r="P170" t="s">
        <v>193</v>
      </c>
      <c r="R170">
        <v>50</v>
      </c>
      <c r="U170">
        <f>COUNTA(Table8[[#This Row],[Thermal Cycling]:[Hail Stress Sequence (2024-)]])</f>
        <v>6</v>
      </c>
      <c r="V170" t="s">
        <v>1131</v>
      </c>
      <c r="W170" t="s">
        <v>187</v>
      </c>
      <c r="Z170" t="s">
        <v>188</v>
      </c>
      <c r="AA170" t="s">
        <v>188</v>
      </c>
    </row>
    <row r="171" spans="1:27" x14ac:dyDescent="0.3">
      <c r="A171" t="s">
        <v>1018</v>
      </c>
      <c r="B171" t="s">
        <v>1017</v>
      </c>
      <c r="C171" t="s">
        <v>192</v>
      </c>
      <c r="D171">
        <v>380</v>
      </c>
      <c r="E171">
        <v>425</v>
      </c>
      <c r="F171" t="s">
        <v>11</v>
      </c>
      <c r="G171" t="s">
        <v>13</v>
      </c>
      <c r="J171">
        <v>182</v>
      </c>
      <c r="K171">
        <v>91</v>
      </c>
      <c r="N171" t="s">
        <v>193</v>
      </c>
      <c r="P171" t="s">
        <v>193</v>
      </c>
      <c r="R171">
        <v>50</v>
      </c>
      <c r="U171">
        <f>COUNTA(Table8[[#This Row],[Thermal Cycling]:[Hail Stress Sequence (2024-)]])</f>
        <v>3</v>
      </c>
      <c r="V171" t="s">
        <v>1131</v>
      </c>
      <c r="W171" t="s">
        <v>187</v>
      </c>
      <c r="Z171" t="s">
        <v>188</v>
      </c>
      <c r="AA171" t="s">
        <v>188</v>
      </c>
    </row>
    <row r="172" spans="1:27" x14ac:dyDescent="0.3">
      <c r="A172" t="s">
        <v>1019</v>
      </c>
      <c r="B172" t="s">
        <v>1017</v>
      </c>
      <c r="C172" t="s">
        <v>429</v>
      </c>
      <c r="D172">
        <v>530</v>
      </c>
      <c r="E172">
        <v>575</v>
      </c>
      <c r="F172" t="s">
        <v>11</v>
      </c>
      <c r="G172" t="s">
        <v>13</v>
      </c>
      <c r="J172">
        <v>182</v>
      </c>
      <c r="K172">
        <v>91</v>
      </c>
      <c r="N172" t="s">
        <v>193</v>
      </c>
      <c r="P172" t="s">
        <v>193</v>
      </c>
      <c r="R172">
        <v>50</v>
      </c>
      <c r="U172">
        <f>COUNTA(Table8[[#This Row],[Thermal Cycling]:[Hail Stress Sequence (2024-)]])</f>
        <v>3</v>
      </c>
      <c r="V172" t="s">
        <v>1131</v>
      </c>
      <c r="W172" t="s">
        <v>187</v>
      </c>
      <c r="Z172" t="s">
        <v>188</v>
      </c>
      <c r="AA172" t="s">
        <v>188</v>
      </c>
    </row>
    <row r="173" spans="1:27" x14ac:dyDescent="0.3">
      <c r="A173" t="s">
        <v>815</v>
      </c>
      <c r="B173" t="s">
        <v>82</v>
      </c>
      <c r="C173" t="s">
        <v>192</v>
      </c>
      <c r="D173">
        <v>380</v>
      </c>
      <c r="E173">
        <v>425</v>
      </c>
      <c r="F173" t="s">
        <v>11</v>
      </c>
      <c r="G173" t="s">
        <v>13</v>
      </c>
      <c r="J173">
        <v>182</v>
      </c>
      <c r="K173">
        <v>91</v>
      </c>
      <c r="L173" t="s">
        <v>193</v>
      </c>
      <c r="M173" t="s">
        <v>193</v>
      </c>
      <c r="N173" t="s">
        <v>193</v>
      </c>
      <c r="O173" t="s">
        <v>193</v>
      </c>
      <c r="P173" t="s">
        <v>193</v>
      </c>
      <c r="R173">
        <v>50</v>
      </c>
      <c r="U173">
        <f>COUNTA(Table8[[#This Row],[Thermal Cycling]:[Hail Stress Sequence (2024-)]])</f>
        <v>6</v>
      </c>
      <c r="V173" t="s">
        <v>442</v>
      </c>
      <c r="W173" t="s">
        <v>655</v>
      </c>
      <c r="Z173" t="s">
        <v>30</v>
      </c>
      <c r="AA173" t="s">
        <v>30</v>
      </c>
    </row>
    <row r="174" spans="1:27" x14ac:dyDescent="0.3">
      <c r="A174" t="s">
        <v>816</v>
      </c>
      <c r="B174" t="s">
        <v>82</v>
      </c>
      <c r="C174" t="s">
        <v>192</v>
      </c>
      <c r="D174">
        <v>380</v>
      </c>
      <c r="E174">
        <v>425</v>
      </c>
      <c r="F174" t="s">
        <v>11</v>
      </c>
      <c r="G174" t="s">
        <v>13</v>
      </c>
      <c r="J174">
        <v>182</v>
      </c>
      <c r="K174">
        <v>91</v>
      </c>
      <c r="L174" t="s">
        <v>193</v>
      </c>
      <c r="M174" t="s">
        <v>193</v>
      </c>
      <c r="N174" t="s">
        <v>193</v>
      </c>
      <c r="O174" t="s">
        <v>193</v>
      </c>
      <c r="P174" t="s">
        <v>193</v>
      </c>
      <c r="R174">
        <v>50</v>
      </c>
      <c r="U174">
        <f>COUNTA(Table8[[#This Row],[Thermal Cycling]:[Hail Stress Sequence (2024-)]])</f>
        <v>6</v>
      </c>
      <c r="V174" t="s">
        <v>442</v>
      </c>
      <c r="W174" t="s">
        <v>655</v>
      </c>
      <c r="Z174" t="s">
        <v>30</v>
      </c>
      <c r="AA174" t="s">
        <v>30</v>
      </c>
    </row>
    <row r="175" spans="1:27" x14ac:dyDescent="0.3">
      <c r="A175" t="s">
        <v>204</v>
      </c>
      <c r="B175" t="s">
        <v>82</v>
      </c>
      <c r="C175" t="s">
        <v>192</v>
      </c>
      <c r="D175">
        <v>380</v>
      </c>
      <c r="E175">
        <v>425</v>
      </c>
      <c r="F175" t="s">
        <v>32</v>
      </c>
      <c r="G175" t="s">
        <v>13</v>
      </c>
      <c r="J175">
        <v>182</v>
      </c>
      <c r="K175">
        <v>91</v>
      </c>
      <c r="L175" t="s">
        <v>193</v>
      </c>
      <c r="P175" t="s">
        <v>193</v>
      </c>
      <c r="R175">
        <v>50</v>
      </c>
      <c r="U175">
        <f>COUNTA(Table8[[#This Row],[Thermal Cycling]:[Hail Stress Sequence (2024-)]])</f>
        <v>3</v>
      </c>
      <c r="V175" t="s">
        <v>442</v>
      </c>
      <c r="W175" t="s">
        <v>655</v>
      </c>
      <c r="Z175" t="s">
        <v>30</v>
      </c>
      <c r="AA175" t="s">
        <v>30</v>
      </c>
    </row>
    <row r="176" spans="1:27" x14ac:dyDescent="0.3">
      <c r="A176" t="s">
        <v>205</v>
      </c>
      <c r="B176" t="s">
        <v>82</v>
      </c>
      <c r="C176" t="s">
        <v>192</v>
      </c>
      <c r="D176">
        <v>380</v>
      </c>
      <c r="E176">
        <v>425</v>
      </c>
      <c r="F176" t="s">
        <v>32</v>
      </c>
      <c r="G176" t="s">
        <v>13</v>
      </c>
      <c r="J176">
        <v>182</v>
      </c>
      <c r="K176">
        <v>91</v>
      </c>
      <c r="L176" t="s">
        <v>193</v>
      </c>
      <c r="P176" t="s">
        <v>193</v>
      </c>
      <c r="R176">
        <v>50</v>
      </c>
      <c r="U176">
        <f>COUNTA(Table8[[#This Row],[Thermal Cycling]:[Hail Stress Sequence (2024-)]])</f>
        <v>3</v>
      </c>
      <c r="V176" t="s">
        <v>442</v>
      </c>
      <c r="W176" t="s">
        <v>655</v>
      </c>
      <c r="Z176" t="s">
        <v>30</v>
      </c>
      <c r="AA176" t="s">
        <v>30</v>
      </c>
    </row>
    <row r="177" spans="1:27" x14ac:dyDescent="0.3">
      <c r="A177" t="s">
        <v>817</v>
      </c>
      <c r="B177" t="s">
        <v>82</v>
      </c>
      <c r="C177" t="s">
        <v>429</v>
      </c>
      <c r="D177">
        <v>530</v>
      </c>
      <c r="E177">
        <v>575</v>
      </c>
      <c r="F177" t="s">
        <v>11</v>
      </c>
      <c r="G177" t="s">
        <v>13</v>
      </c>
      <c r="J177">
        <v>182</v>
      </c>
      <c r="K177">
        <v>91</v>
      </c>
      <c r="M177" t="s">
        <v>193</v>
      </c>
      <c r="P177" t="s">
        <v>193</v>
      </c>
      <c r="U177">
        <f>COUNTA(Table8[[#This Row],[Thermal Cycling]:[Hail Stress Sequence (2024-)]])</f>
        <v>2</v>
      </c>
      <c r="V177" t="s">
        <v>442</v>
      </c>
      <c r="W177" t="s">
        <v>655</v>
      </c>
      <c r="Z177" t="s">
        <v>30</v>
      </c>
      <c r="AA177" t="s">
        <v>30</v>
      </c>
    </row>
    <row r="178" spans="1:27" x14ac:dyDescent="0.3">
      <c r="A178" t="s">
        <v>207</v>
      </c>
      <c r="B178" t="s">
        <v>82</v>
      </c>
      <c r="C178" t="s">
        <v>429</v>
      </c>
      <c r="D178">
        <v>530</v>
      </c>
      <c r="E178">
        <v>575</v>
      </c>
      <c r="F178" t="s">
        <v>28</v>
      </c>
      <c r="G178" t="s">
        <v>13</v>
      </c>
      <c r="J178">
        <v>182</v>
      </c>
      <c r="K178">
        <v>91</v>
      </c>
      <c r="P178" t="s">
        <v>193</v>
      </c>
      <c r="U178">
        <f>COUNTA(Table8[[#This Row],[Thermal Cycling]:[Hail Stress Sequence (2024-)]])</f>
        <v>1</v>
      </c>
      <c r="V178" t="s">
        <v>442</v>
      </c>
      <c r="W178" t="s">
        <v>655</v>
      </c>
      <c r="Z178" t="s">
        <v>30</v>
      </c>
      <c r="AA178" t="s">
        <v>30</v>
      </c>
    </row>
    <row r="179" spans="1:27" x14ac:dyDescent="0.3">
      <c r="A179" t="s">
        <v>208</v>
      </c>
      <c r="B179" t="s">
        <v>82</v>
      </c>
      <c r="C179" t="s">
        <v>429</v>
      </c>
      <c r="D179">
        <v>530</v>
      </c>
      <c r="E179">
        <v>575</v>
      </c>
      <c r="F179" t="s">
        <v>32</v>
      </c>
      <c r="G179" t="s">
        <v>13</v>
      </c>
      <c r="J179">
        <v>182</v>
      </c>
      <c r="K179">
        <v>91</v>
      </c>
      <c r="P179" t="s">
        <v>193</v>
      </c>
      <c r="U179">
        <f>COUNTA(Table8[[#This Row],[Thermal Cycling]:[Hail Stress Sequence (2024-)]])</f>
        <v>1</v>
      </c>
      <c r="V179" t="s">
        <v>442</v>
      </c>
      <c r="W179" t="s">
        <v>655</v>
      </c>
      <c r="Z179" t="s">
        <v>30</v>
      </c>
      <c r="AA179" t="s">
        <v>30</v>
      </c>
    </row>
    <row r="180" spans="1:27" x14ac:dyDescent="0.3">
      <c r="A180" t="s">
        <v>1023</v>
      </c>
      <c r="B180" t="s">
        <v>1022</v>
      </c>
      <c r="C180" t="s">
        <v>192</v>
      </c>
      <c r="D180">
        <v>380</v>
      </c>
      <c r="E180">
        <v>425</v>
      </c>
      <c r="F180" t="s">
        <v>11</v>
      </c>
      <c r="G180" t="s">
        <v>13</v>
      </c>
      <c r="J180">
        <v>182</v>
      </c>
      <c r="K180">
        <v>91</v>
      </c>
      <c r="N180" t="s">
        <v>193</v>
      </c>
      <c r="O180" t="s">
        <v>193</v>
      </c>
      <c r="P180" t="s">
        <v>193</v>
      </c>
      <c r="R180">
        <v>50</v>
      </c>
      <c r="U180">
        <f>COUNTA(Table8[[#This Row],[Thermal Cycling]:[Hail Stress Sequence (2024-)]])</f>
        <v>4</v>
      </c>
      <c r="V180" t="s">
        <v>1132</v>
      </c>
      <c r="Z180" t="s">
        <v>16</v>
      </c>
    </row>
    <row r="181" spans="1:27" x14ac:dyDescent="0.3">
      <c r="A181" t="s">
        <v>1024</v>
      </c>
      <c r="B181" t="s">
        <v>1022</v>
      </c>
      <c r="C181" t="s">
        <v>430</v>
      </c>
      <c r="D181">
        <v>430</v>
      </c>
      <c r="E181">
        <v>475</v>
      </c>
      <c r="F181" t="s">
        <v>11</v>
      </c>
      <c r="G181" t="s">
        <v>13</v>
      </c>
      <c r="J181">
        <v>182</v>
      </c>
      <c r="K181">
        <v>91</v>
      </c>
      <c r="N181" t="s">
        <v>193</v>
      </c>
      <c r="O181" t="s">
        <v>193</v>
      </c>
      <c r="P181" t="s">
        <v>193</v>
      </c>
      <c r="R181">
        <v>50</v>
      </c>
      <c r="U181">
        <f>COUNTA(Table8[[#This Row],[Thermal Cycling]:[Hail Stress Sequence (2024-)]])</f>
        <v>4</v>
      </c>
      <c r="V181" t="s">
        <v>1132</v>
      </c>
      <c r="Z181" t="s">
        <v>16</v>
      </c>
    </row>
    <row r="182" spans="1:27" x14ac:dyDescent="0.3">
      <c r="A182" t="s">
        <v>1025</v>
      </c>
      <c r="B182" t="s">
        <v>1022</v>
      </c>
      <c r="C182" t="s">
        <v>434</v>
      </c>
      <c r="D182">
        <v>480</v>
      </c>
      <c r="E182">
        <v>525</v>
      </c>
      <c r="F182" t="s">
        <v>11</v>
      </c>
      <c r="G182" t="s">
        <v>13</v>
      </c>
      <c r="J182">
        <v>182</v>
      </c>
      <c r="K182">
        <v>91</v>
      </c>
      <c r="N182" t="s">
        <v>193</v>
      </c>
      <c r="O182" t="s">
        <v>193</v>
      </c>
      <c r="P182" t="s">
        <v>193</v>
      </c>
      <c r="R182">
        <v>50</v>
      </c>
      <c r="U182">
        <f>COUNTA(Table8[[#This Row],[Thermal Cycling]:[Hail Stress Sequence (2024-)]])</f>
        <v>4</v>
      </c>
      <c r="V182" t="s">
        <v>1132</v>
      </c>
      <c r="Z182" t="s">
        <v>16</v>
      </c>
    </row>
    <row r="183" spans="1:27" x14ac:dyDescent="0.3">
      <c r="A183" t="s">
        <v>1026</v>
      </c>
      <c r="B183" t="s">
        <v>1022</v>
      </c>
      <c r="C183" t="s">
        <v>429</v>
      </c>
      <c r="D183">
        <v>530</v>
      </c>
      <c r="E183">
        <v>575</v>
      </c>
      <c r="F183" t="s">
        <v>11</v>
      </c>
      <c r="G183" t="s">
        <v>13</v>
      </c>
      <c r="J183">
        <v>182</v>
      </c>
      <c r="K183">
        <v>91</v>
      </c>
      <c r="N183" t="s">
        <v>193</v>
      </c>
      <c r="O183" t="s">
        <v>193</v>
      </c>
      <c r="P183" t="s">
        <v>193</v>
      </c>
      <c r="R183">
        <v>50</v>
      </c>
      <c r="U183">
        <f>COUNTA(Table8[[#This Row],[Thermal Cycling]:[Hail Stress Sequence (2024-)]])</f>
        <v>4</v>
      </c>
      <c r="V183" t="s">
        <v>1132</v>
      </c>
      <c r="Z183" t="s">
        <v>16</v>
      </c>
    </row>
    <row r="184" spans="1:27" x14ac:dyDescent="0.3">
      <c r="A184" t="s">
        <v>1027</v>
      </c>
      <c r="B184" t="s">
        <v>1022</v>
      </c>
      <c r="C184" t="s">
        <v>192</v>
      </c>
      <c r="D184">
        <v>380</v>
      </c>
      <c r="E184">
        <v>425</v>
      </c>
      <c r="F184" t="s">
        <v>11</v>
      </c>
      <c r="G184" t="s">
        <v>13</v>
      </c>
      <c r="J184">
        <v>182</v>
      </c>
      <c r="K184">
        <v>91</v>
      </c>
      <c r="N184" t="s">
        <v>193</v>
      </c>
      <c r="P184" t="s">
        <v>193</v>
      </c>
      <c r="R184">
        <v>50</v>
      </c>
      <c r="U184">
        <f>COUNTA(Table8[[#This Row],[Thermal Cycling]:[Hail Stress Sequence (2024-)]])</f>
        <v>3</v>
      </c>
      <c r="V184" t="s">
        <v>1132</v>
      </c>
      <c r="Z184" t="s">
        <v>16</v>
      </c>
    </row>
    <row r="185" spans="1:27" x14ac:dyDescent="0.3">
      <c r="A185" t="s">
        <v>1028</v>
      </c>
      <c r="B185" t="s">
        <v>1022</v>
      </c>
      <c r="C185" t="s">
        <v>430</v>
      </c>
      <c r="D185">
        <v>430</v>
      </c>
      <c r="E185">
        <v>475</v>
      </c>
      <c r="F185" t="s">
        <v>11</v>
      </c>
      <c r="G185" t="s">
        <v>13</v>
      </c>
      <c r="J185">
        <v>182</v>
      </c>
      <c r="K185">
        <v>91</v>
      </c>
      <c r="N185" t="s">
        <v>193</v>
      </c>
      <c r="P185" t="s">
        <v>193</v>
      </c>
      <c r="R185">
        <v>50</v>
      </c>
      <c r="U185">
        <f>COUNTA(Table8[[#This Row],[Thermal Cycling]:[Hail Stress Sequence (2024-)]])</f>
        <v>3</v>
      </c>
      <c r="V185" t="s">
        <v>1132</v>
      </c>
      <c r="Z185" t="s">
        <v>16</v>
      </c>
    </row>
    <row r="186" spans="1:27" x14ac:dyDescent="0.3">
      <c r="A186" t="s">
        <v>1029</v>
      </c>
      <c r="B186" t="s">
        <v>1022</v>
      </c>
      <c r="C186" t="s">
        <v>434</v>
      </c>
      <c r="D186">
        <v>480</v>
      </c>
      <c r="E186">
        <v>525</v>
      </c>
      <c r="F186" t="s">
        <v>11</v>
      </c>
      <c r="G186" t="s">
        <v>13</v>
      </c>
      <c r="J186">
        <v>182</v>
      </c>
      <c r="K186">
        <v>91</v>
      </c>
      <c r="N186" t="s">
        <v>193</v>
      </c>
      <c r="P186" t="s">
        <v>193</v>
      </c>
      <c r="R186">
        <v>50</v>
      </c>
      <c r="U186">
        <f>COUNTA(Table8[[#This Row],[Thermal Cycling]:[Hail Stress Sequence (2024-)]])</f>
        <v>3</v>
      </c>
      <c r="V186" t="s">
        <v>1132</v>
      </c>
      <c r="Z186" t="s">
        <v>16</v>
      </c>
    </row>
    <row r="187" spans="1:27" x14ac:dyDescent="0.3">
      <c r="A187" t="s">
        <v>1030</v>
      </c>
      <c r="B187" t="s">
        <v>1022</v>
      </c>
      <c r="C187" t="s">
        <v>429</v>
      </c>
      <c r="D187">
        <v>530</v>
      </c>
      <c r="E187">
        <v>575</v>
      </c>
      <c r="F187" t="s">
        <v>11</v>
      </c>
      <c r="G187" t="s">
        <v>13</v>
      </c>
      <c r="J187">
        <v>182</v>
      </c>
      <c r="K187">
        <v>91</v>
      </c>
      <c r="N187" t="s">
        <v>193</v>
      </c>
      <c r="P187" t="s">
        <v>193</v>
      </c>
      <c r="R187">
        <v>50</v>
      </c>
      <c r="U187">
        <f>COUNTA(Table8[[#This Row],[Thermal Cycling]:[Hail Stress Sequence (2024-)]])</f>
        <v>3</v>
      </c>
      <c r="V187" t="s">
        <v>1132</v>
      </c>
      <c r="Z187" t="s">
        <v>16</v>
      </c>
    </row>
    <row r="188" spans="1:27" x14ac:dyDescent="0.3">
      <c r="A188" t="s">
        <v>1031</v>
      </c>
      <c r="B188" t="s">
        <v>1022</v>
      </c>
      <c r="C188" t="s">
        <v>192</v>
      </c>
      <c r="D188">
        <v>380</v>
      </c>
      <c r="E188">
        <v>425</v>
      </c>
      <c r="F188" t="s">
        <v>32</v>
      </c>
      <c r="G188" t="s">
        <v>13</v>
      </c>
      <c r="J188">
        <v>182</v>
      </c>
      <c r="K188">
        <v>91</v>
      </c>
      <c r="P188" t="s">
        <v>193</v>
      </c>
      <c r="R188">
        <v>50</v>
      </c>
      <c r="U188">
        <f>COUNTA(Table8[[#This Row],[Thermal Cycling]:[Hail Stress Sequence (2024-)]])</f>
        <v>2</v>
      </c>
      <c r="V188" t="s">
        <v>1132</v>
      </c>
      <c r="Z188" t="s">
        <v>16</v>
      </c>
    </row>
    <row r="189" spans="1:27" x14ac:dyDescent="0.3">
      <c r="A189" t="s">
        <v>1032</v>
      </c>
      <c r="B189" t="s">
        <v>1022</v>
      </c>
      <c r="C189" t="s">
        <v>430</v>
      </c>
      <c r="D189">
        <v>430</v>
      </c>
      <c r="E189">
        <v>475</v>
      </c>
      <c r="F189" t="s">
        <v>32</v>
      </c>
      <c r="G189" t="s">
        <v>13</v>
      </c>
      <c r="J189">
        <v>182</v>
      </c>
      <c r="K189">
        <v>91</v>
      </c>
      <c r="P189" t="s">
        <v>193</v>
      </c>
      <c r="R189">
        <v>50</v>
      </c>
      <c r="U189">
        <f>COUNTA(Table8[[#This Row],[Thermal Cycling]:[Hail Stress Sequence (2024-)]])</f>
        <v>2</v>
      </c>
      <c r="V189" t="s">
        <v>1132</v>
      </c>
      <c r="Z189" t="s">
        <v>16</v>
      </c>
    </row>
    <row r="190" spans="1:27" x14ac:dyDescent="0.3">
      <c r="A190" t="s">
        <v>1033</v>
      </c>
      <c r="B190" t="s">
        <v>1022</v>
      </c>
      <c r="C190" t="s">
        <v>434</v>
      </c>
      <c r="D190">
        <v>480</v>
      </c>
      <c r="E190">
        <v>525</v>
      </c>
      <c r="F190" t="s">
        <v>32</v>
      </c>
      <c r="G190" t="s">
        <v>13</v>
      </c>
      <c r="J190">
        <v>182</v>
      </c>
      <c r="K190">
        <v>91</v>
      </c>
      <c r="P190" t="s">
        <v>193</v>
      </c>
      <c r="R190">
        <v>50</v>
      </c>
      <c r="U190">
        <f>COUNTA(Table8[[#This Row],[Thermal Cycling]:[Hail Stress Sequence (2024-)]])</f>
        <v>2</v>
      </c>
      <c r="V190" t="s">
        <v>1132</v>
      </c>
      <c r="Z190" t="s">
        <v>16</v>
      </c>
    </row>
    <row r="191" spans="1:27" x14ac:dyDescent="0.3">
      <c r="A191" t="s">
        <v>1034</v>
      </c>
      <c r="B191" t="s">
        <v>1022</v>
      </c>
      <c r="C191" t="s">
        <v>429</v>
      </c>
      <c r="D191">
        <v>530</v>
      </c>
      <c r="E191">
        <v>575</v>
      </c>
      <c r="F191" t="s">
        <v>32</v>
      </c>
      <c r="G191" t="s">
        <v>13</v>
      </c>
      <c r="J191">
        <v>182</v>
      </c>
      <c r="K191">
        <v>91</v>
      </c>
      <c r="P191" t="s">
        <v>193</v>
      </c>
      <c r="R191">
        <v>50</v>
      </c>
      <c r="U191">
        <f>COUNTA(Table8[[#This Row],[Thermal Cycling]:[Hail Stress Sequence (2024-)]])</f>
        <v>2</v>
      </c>
      <c r="V191" t="s">
        <v>1132</v>
      </c>
      <c r="Z191" t="s">
        <v>16</v>
      </c>
    </row>
    <row r="192" spans="1:27" x14ac:dyDescent="0.3">
      <c r="A192" t="s">
        <v>1035</v>
      </c>
      <c r="B192" t="s">
        <v>1022</v>
      </c>
      <c r="C192" t="s">
        <v>431</v>
      </c>
      <c r="D192">
        <v>580</v>
      </c>
      <c r="E192">
        <v>625</v>
      </c>
      <c r="F192" t="s">
        <v>32</v>
      </c>
      <c r="G192" t="s">
        <v>13</v>
      </c>
      <c r="J192">
        <v>182</v>
      </c>
      <c r="K192">
        <v>91</v>
      </c>
      <c r="P192" t="s">
        <v>193</v>
      </c>
      <c r="R192">
        <v>50</v>
      </c>
      <c r="U192">
        <f>COUNTA(Table8[[#This Row],[Thermal Cycling]:[Hail Stress Sequence (2024-)]])</f>
        <v>2</v>
      </c>
      <c r="V192" t="s">
        <v>1132</v>
      </c>
      <c r="Z192" t="s">
        <v>16</v>
      </c>
    </row>
    <row r="193" spans="1:26" x14ac:dyDescent="0.3">
      <c r="A193" t="s">
        <v>1037</v>
      </c>
      <c r="B193" t="s">
        <v>1036</v>
      </c>
      <c r="C193" t="s">
        <v>430</v>
      </c>
      <c r="D193">
        <v>430</v>
      </c>
      <c r="E193">
        <v>475</v>
      </c>
      <c r="F193" t="s">
        <v>28</v>
      </c>
      <c r="G193" t="s">
        <v>55</v>
      </c>
      <c r="J193">
        <v>182</v>
      </c>
      <c r="K193">
        <v>91</v>
      </c>
      <c r="M193" t="s">
        <v>193</v>
      </c>
      <c r="N193" t="s">
        <v>193</v>
      </c>
      <c r="O193" t="s">
        <v>193</v>
      </c>
      <c r="P193" t="s">
        <v>193</v>
      </c>
      <c r="U193">
        <f>COUNTA(Table8[[#This Row],[Thermal Cycling]:[Hail Stress Sequence (2024-)]])</f>
        <v>4</v>
      </c>
      <c r="V193" t="s">
        <v>1133</v>
      </c>
      <c r="Z193" t="s">
        <v>30</v>
      </c>
    </row>
    <row r="194" spans="1:26" x14ac:dyDescent="0.3">
      <c r="A194" t="s">
        <v>1038</v>
      </c>
      <c r="B194" t="s">
        <v>1036</v>
      </c>
      <c r="C194" t="s">
        <v>434</v>
      </c>
      <c r="D194">
        <v>480</v>
      </c>
      <c r="E194">
        <v>525</v>
      </c>
      <c r="F194" t="s">
        <v>28</v>
      </c>
      <c r="G194" t="s">
        <v>55</v>
      </c>
      <c r="J194">
        <v>182</v>
      </c>
      <c r="K194">
        <v>91</v>
      </c>
      <c r="M194" t="s">
        <v>193</v>
      </c>
      <c r="N194" t="s">
        <v>193</v>
      </c>
      <c r="O194" t="s">
        <v>193</v>
      </c>
      <c r="P194" t="s">
        <v>193</v>
      </c>
      <c r="U194">
        <f>COUNTA(Table8[[#This Row],[Thermal Cycling]:[Hail Stress Sequence (2024-)]])</f>
        <v>4</v>
      </c>
      <c r="V194" t="s">
        <v>1133</v>
      </c>
      <c r="Z194" t="s">
        <v>30</v>
      </c>
    </row>
    <row r="195" spans="1:26" x14ac:dyDescent="0.3">
      <c r="A195" t="s">
        <v>1039</v>
      </c>
      <c r="B195" t="s">
        <v>1036</v>
      </c>
      <c r="C195" t="s">
        <v>429</v>
      </c>
      <c r="D195">
        <v>530</v>
      </c>
      <c r="E195">
        <v>575</v>
      </c>
      <c r="F195" t="s">
        <v>28</v>
      </c>
      <c r="G195" t="s">
        <v>55</v>
      </c>
      <c r="J195">
        <v>182</v>
      </c>
      <c r="K195">
        <v>91</v>
      </c>
      <c r="M195" t="s">
        <v>193</v>
      </c>
      <c r="N195" t="s">
        <v>193</v>
      </c>
      <c r="O195" t="s">
        <v>193</v>
      </c>
      <c r="P195" t="s">
        <v>193</v>
      </c>
      <c r="U195">
        <f>COUNTA(Table8[[#This Row],[Thermal Cycling]:[Hail Stress Sequence (2024-)]])</f>
        <v>4</v>
      </c>
      <c r="V195" t="s">
        <v>1133</v>
      </c>
      <c r="Z195" t="s">
        <v>30</v>
      </c>
    </row>
    <row r="196" spans="1:26" x14ac:dyDescent="0.3">
      <c r="A196" t="s">
        <v>1040</v>
      </c>
      <c r="B196" t="s">
        <v>1036</v>
      </c>
      <c r="C196" t="s">
        <v>431</v>
      </c>
      <c r="D196">
        <v>580</v>
      </c>
      <c r="E196">
        <v>625</v>
      </c>
      <c r="F196" t="s">
        <v>28</v>
      </c>
      <c r="G196" t="s">
        <v>55</v>
      </c>
      <c r="J196">
        <v>182</v>
      </c>
      <c r="K196">
        <v>91</v>
      </c>
      <c r="M196" t="s">
        <v>193</v>
      </c>
      <c r="N196" t="s">
        <v>193</v>
      </c>
      <c r="O196" t="s">
        <v>193</v>
      </c>
      <c r="P196" t="s">
        <v>193</v>
      </c>
      <c r="U196">
        <f>COUNTA(Table8[[#This Row],[Thermal Cycling]:[Hail Stress Sequence (2024-)]])</f>
        <v>4</v>
      </c>
      <c r="V196" t="s">
        <v>1133</v>
      </c>
      <c r="Z196" t="s">
        <v>30</v>
      </c>
    </row>
    <row r="197" spans="1:26" x14ac:dyDescent="0.3">
      <c r="A197" t="s">
        <v>1041</v>
      </c>
      <c r="B197" t="s">
        <v>1036</v>
      </c>
      <c r="C197" t="s">
        <v>431</v>
      </c>
      <c r="D197">
        <v>580</v>
      </c>
      <c r="E197">
        <v>625</v>
      </c>
      <c r="F197" t="s">
        <v>28</v>
      </c>
      <c r="G197" t="s">
        <v>55</v>
      </c>
      <c r="J197">
        <v>182</v>
      </c>
      <c r="K197">
        <v>91</v>
      </c>
      <c r="M197" t="s">
        <v>193</v>
      </c>
      <c r="O197" t="s">
        <v>193</v>
      </c>
      <c r="P197" t="s">
        <v>193</v>
      </c>
      <c r="U197">
        <f>COUNTA(Table8[[#This Row],[Thermal Cycling]:[Hail Stress Sequence (2024-)]])</f>
        <v>3</v>
      </c>
      <c r="V197" t="s">
        <v>1133</v>
      </c>
      <c r="Z197" t="s">
        <v>30</v>
      </c>
    </row>
    <row r="198" spans="1:26" x14ac:dyDescent="0.3">
      <c r="A198" t="s">
        <v>1042</v>
      </c>
      <c r="B198" t="s">
        <v>1036</v>
      </c>
      <c r="C198" t="s">
        <v>430</v>
      </c>
      <c r="D198">
        <v>430</v>
      </c>
      <c r="E198">
        <v>475</v>
      </c>
      <c r="F198" t="s">
        <v>32</v>
      </c>
      <c r="G198" t="s">
        <v>55</v>
      </c>
      <c r="J198">
        <v>182</v>
      </c>
      <c r="K198">
        <v>91</v>
      </c>
      <c r="P198" t="s">
        <v>193</v>
      </c>
      <c r="U198">
        <f>COUNTA(Table8[[#This Row],[Thermal Cycling]:[Hail Stress Sequence (2024-)]])</f>
        <v>1</v>
      </c>
      <c r="V198" t="s">
        <v>1133</v>
      </c>
      <c r="Z198" t="s">
        <v>30</v>
      </c>
    </row>
    <row r="199" spans="1:26" x14ac:dyDescent="0.3">
      <c r="A199" t="s">
        <v>1043</v>
      </c>
      <c r="B199" t="s">
        <v>1036</v>
      </c>
      <c r="C199" t="s">
        <v>434</v>
      </c>
      <c r="D199">
        <v>480</v>
      </c>
      <c r="E199">
        <v>525</v>
      </c>
      <c r="F199" t="s">
        <v>32</v>
      </c>
      <c r="G199" t="s">
        <v>55</v>
      </c>
      <c r="J199">
        <v>182</v>
      </c>
      <c r="K199">
        <v>91</v>
      </c>
      <c r="P199" t="s">
        <v>193</v>
      </c>
      <c r="U199">
        <f>COUNTA(Table8[[#This Row],[Thermal Cycling]:[Hail Stress Sequence (2024-)]])</f>
        <v>1</v>
      </c>
      <c r="V199" t="s">
        <v>1133</v>
      </c>
      <c r="Z199" t="s">
        <v>30</v>
      </c>
    </row>
    <row r="200" spans="1:26" x14ac:dyDescent="0.3">
      <c r="A200" t="s">
        <v>1044</v>
      </c>
      <c r="B200" t="s">
        <v>1036</v>
      </c>
      <c r="C200" t="s">
        <v>429</v>
      </c>
      <c r="D200">
        <v>530</v>
      </c>
      <c r="E200">
        <v>575</v>
      </c>
      <c r="F200" t="s">
        <v>32</v>
      </c>
      <c r="G200" t="s">
        <v>55</v>
      </c>
      <c r="J200">
        <v>182</v>
      </c>
      <c r="K200">
        <v>91</v>
      </c>
      <c r="P200" t="s">
        <v>193</v>
      </c>
      <c r="U200">
        <f>COUNTA(Table8[[#This Row],[Thermal Cycling]:[Hail Stress Sequence (2024-)]])</f>
        <v>1</v>
      </c>
      <c r="V200" t="s">
        <v>1133</v>
      </c>
      <c r="Z200" t="s">
        <v>30</v>
      </c>
    </row>
    <row r="201" spans="1:26" x14ac:dyDescent="0.3">
      <c r="A201" t="s">
        <v>1045</v>
      </c>
      <c r="B201" t="s">
        <v>1036</v>
      </c>
      <c r="C201" t="s">
        <v>431</v>
      </c>
      <c r="D201">
        <v>580</v>
      </c>
      <c r="E201">
        <v>625</v>
      </c>
      <c r="F201" t="s">
        <v>32</v>
      </c>
      <c r="G201" t="s">
        <v>55</v>
      </c>
      <c r="J201">
        <v>182</v>
      </c>
      <c r="K201">
        <v>91</v>
      </c>
      <c r="P201" t="s">
        <v>193</v>
      </c>
      <c r="U201">
        <f>COUNTA(Table8[[#This Row],[Thermal Cycling]:[Hail Stress Sequence (2024-)]])</f>
        <v>1</v>
      </c>
      <c r="V201" t="s">
        <v>1133</v>
      </c>
      <c r="Z201" t="s">
        <v>30</v>
      </c>
    </row>
    <row r="202" spans="1:26" x14ac:dyDescent="0.3">
      <c r="A202" t="s">
        <v>1046</v>
      </c>
      <c r="B202" t="s">
        <v>1036</v>
      </c>
      <c r="C202" t="s">
        <v>431</v>
      </c>
      <c r="D202">
        <v>580</v>
      </c>
      <c r="E202">
        <v>625</v>
      </c>
      <c r="F202" t="s">
        <v>32</v>
      </c>
      <c r="G202" t="s">
        <v>55</v>
      </c>
      <c r="J202">
        <v>182</v>
      </c>
      <c r="K202">
        <v>91</v>
      </c>
      <c r="P202" t="s">
        <v>193</v>
      </c>
      <c r="U202">
        <f>COUNTA(Table8[[#This Row],[Thermal Cycling]:[Hail Stress Sequence (2024-)]])</f>
        <v>1</v>
      </c>
      <c r="V202" t="s">
        <v>1133</v>
      </c>
      <c r="Z202" t="s">
        <v>30</v>
      </c>
    </row>
    <row r="203" spans="1:26" x14ac:dyDescent="0.3">
      <c r="A203" t="s">
        <v>799</v>
      </c>
      <c r="B203" t="s">
        <v>191</v>
      </c>
      <c r="C203" t="s">
        <v>430</v>
      </c>
      <c r="D203">
        <v>430</v>
      </c>
      <c r="E203">
        <v>475</v>
      </c>
      <c r="F203" t="s">
        <v>32</v>
      </c>
      <c r="G203" t="s">
        <v>55</v>
      </c>
      <c r="J203">
        <v>182</v>
      </c>
      <c r="K203">
        <v>91</v>
      </c>
      <c r="M203" t="s">
        <v>193</v>
      </c>
      <c r="N203" t="s">
        <v>193</v>
      </c>
      <c r="O203" t="s">
        <v>193</v>
      </c>
      <c r="P203" t="s">
        <v>193</v>
      </c>
      <c r="U203">
        <f>COUNTA(Table8[[#This Row],[Thermal Cycling]:[Hail Stress Sequence (2024-)]])</f>
        <v>4</v>
      </c>
      <c r="V203" t="s">
        <v>441</v>
      </c>
      <c r="Z203" t="s">
        <v>30</v>
      </c>
    </row>
    <row r="204" spans="1:26" x14ac:dyDescent="0.3">
      <c r="A204" t="s">
        <v>197</v>
      </c>
      <c r="B204" t="s">
        <v>191</v>
      </c>
      <c r="C204" t="s">
        <v>431</v>
      </c>
      <c r="D204">
        <v>580</v>
      </c>
      <c r="E204">
        <v>625</v>
      </c>
      <c r="F204" t="s">
        <v>28</v>
      </c>
      <c r="G204" t="s">
        <v>55</v>
      </c>
      <c r="J204">
        <v>182</v>
      </c>
      <c r="K204">
        <v>92</v>
      </c>
      <c r="L204" t="s">
        <v>193</v>
      </c>
      <c r="M204" t="s">
        <v>193</v>
      </c>
      <c r="N204" t="s">
        <v>193</v>
      </c>
      <c r="R204">
        <v>40</v>
      </c>
      <c r="U204">
        <f>COUNTA(Table8[[#This Row],[Thermal Cycling]:[Hail Stress Sequence (2024-)]])</f>
        <v>4</v>
      </c>
      <c r="V204" t="s">
        <v>441</v>
      </c>
      <c r="Z204" t="s">
        <v>30</v>
      </c>
    </row>
    <row r="205" spans="1:26" x14ac:dyDescent="0.3">
      <c r="A205" t="s">
        <v>98</v>
      </c>
      <c r="B205" t="s">
        <v>191</v>
      </c>
      <c r="C205" t="s">
        <v>429</v>
      </c>
      <c r="D205">
        <v>530</v>
      </c>
      <c r="E205">
        <v>575</v>
      </c>
      <c r="F205" t="s">
        <v>11</v>
      </c>
      <c r="G205" t="s">
        <v>13</v>
      </c>
      <c r="J205">
        <v>182</v>
      </c>
      <c r="K205">
        <v>91</v>
      </c>
      <c r="M205" t="s">
        <v>193</v>
      </c>
      <c r="N205" t="s">
        <v>193</v>
      </c>
      <c r="O205" t="s">
        <v>193</v>
      </c>
      <c r="U205">
        <f>COUNTA(Table8[[#This Row],[Thermal Cycling]:[Hail Stress Sequence (2024-)]])</f>
        <v>3</v>
      </c>
      <c r="V205" t="s">
        <v>441</v>
      </c>
      <c r="Z205" t="s">
        <v>30</v>
      </c>
    </row>
    <row r="206" spans="1:26" x14ac:dyDescent="0.3">
      <c r="A206" t="s">
        <v>798</v>
      </c>
      <c r="B206" t="s">
        <v>191</v>
      </c>
      <c r="C206" t="s">
        <v>430</v>
      </c>
      <c r="D206">
        <v>430</v>
      </c>
      <c r="E206">
        <v>475</v>
      </c>
      <c r="F206" t="s">
        <v>32</v>
      </c>
      <c r="G206" t="s">
        <v>55</v>
      </c>
      <c r="J206">
        <v>182</v>
      </c>
      <c r="K206">
        <v>91</v>
      </c>
      <c r="N206" t="s">
        <v>193</v>
      </c>
      <c r="O206" t="s">
        <v>193</v>
      </c>
      <c r="P206" t="s">
        <v>193</v>
      </c>
      <c r="U206">
        <f>COUNTA(Table8[[#This Row],[Thermal Cycling]:[Hail Stress Sequence (2024-)]])</f>
        <v>3</v>
      </c>
      <c r="V206" t="s">
        <v>441</v>
      </c>
      <c r="Z206" t="s">
        <v>30</v>
      </c>
    </row>
    <row r="207" spans="1:26" x14ac:dyDescent="0.3">
      <c r="A207" t="s">
        <v>800</v>
      </c>
      <c r="B207" t="s">
        <v>191</v>
      </c>
      <c r="C207" t="s">
        <v>430</v>
      </c>
      <c r="D207">
        <v>430</v>
      </c>
      <c r="E207">
        <v>475</v>
      </c>
      <c r="F207" t="s">
        <v>32</v>
      </c>
      <c r="G207" t="s">
        <v>55</v>
      </c>
      <c r="J207">
        <v>182</v>
      </c>
      <c r="K207">
        <v>91</v>
      </c>
      <c r="M207" t="s">
        <v>193</v>
      </c>
      <c r="N207" t="s">
        <v>193</v>
      </c>
      <c r="O207" t="s">
        <v>193</v>
      </c>
      <c r="U207">
        <f>COUNTA(Table8[[#This Row],[Thermal Cycling]:[Hail Stress Sequence (2024-)]])</f>
        <v>3</v>
      </c>
      <c r="V207" t="s">
        <v>441</v>
      </c>
      <c r="Z207" t="s">
        <v>30</v>
      </c>
    </row>
    <row r="208" spans="1:26" x14ac:dyDescent="0.3">
      <c r="A208" t="s">
        <v>801</v>
      </c>
      <c r="B208" t="s">
        <v>191</v>
      </c>
      <c r="C208" t="s">
        <v>434</v>
      </c>
      <c r="D208">
        <v>480</v>
      </c>
      <c r="E208">
        <v>525</v>
      </c>
      <c r="F208" t="s">
        <v>32</v>
      </c>
      <c r="G208" t="s">
        <v>55</v>
      </c>
      <c r="J208">
        <v>182</v>
      </c>
      <c r="K208">
        <v>91</v>
      </c>
      <c r="M208" t="s">
        <v>193</v>
      </c>
      <c r="N208" t="s">
        <v>193</v>
      </c>
      <c r="O208" t="s">
        <v>193</v>
      </c>
      <c r="U208">
        <f>COUNTA(Table8[[#This Row],[Thermal Cycling]:[Hail Stress Sequence (2024-)]])</f>
        <v>3</v>
      </c>
      <c r="V208" t="s">
        <v>441</v>
      </c>
      <c r="Z208" t="s">
        <v>30</v>
      </c>
    </row>
    <row r="209" spans="1:27" x14ac:dyDescent="0.3">
      <c r="A209" t="s">
        <v>803</v>
      </c>
      <c r="B209" t="s">
        <v>191</v>
      </c>
      <c r="C209" t="s">
        <v>431</v>
      </c>
      <c r="D209">
        <v>580</v>
      </c>
      <c r="E209">
        <v>625</v>
      </c>
      <c r="F209" t="s">
        <v>32</v>
      </c>
      <c r="G209" t="s">
        <v>55</v>
      </c>
      <c r="J209">
        <v>182</v>
      </c>
      <c r="K209">
        <v>91</v>
      </c>
      <c r="M209" t="s">
        <v>193</v>
      </c>
      <c r="N209" t="s">
        <v>193</v>
      </c>
      <c r="O209" t="s">
        <v>193</v>
      </c>
      <c r="U209">
        <f>COUNTA(Table8[[#This Row],[Thermal Cycling]:[Hail Stress Sequence (2024-)]])</f>
        <v>3</v>
      </c>
      <c r="V209" t="s">
        <v>441</v>
      </c>
      <c r="Z209" t="s">
        <v>30</v>
      </c>
    </row>
    <row r="210" spans="1:27" x14ac:dyDescent="0.3">
      <c r="A210" t="s">
        <v>200</v>
      </c>
      <c r="B210" t="s">
        <v>191</v>
      </c>
      <c r="C210" t="s">
        <v>431</v>
      </c>
      <c r="D210">
        <v>580</v>
      </c>
      <c r="E210">
        <v>625</v>
      </c>
      <c r="F210" t="s">
        <v>28</v>
      </c>
      <c r="G210" t="s">
        <v>55</v>
      </c>
      <c r="J210">
        <v>182</v>
      </c>
      <c r="K210">
        <v>91</v>
      </c>
      <c r="L210" t="s">
        <v>193</v>
      </c>
      <c r="M210" t="s">
        <v>193</v>
      </c>
      <c r="N210" t="s">
        <v>193</v>
      </c>
      <c r="U210">
        <f>COUNTA(Table8[[#This Row],[Thermal Cycling]:[Hail Stress Sequence (2024-)]])</f>
        <v>3</v>
      </c>
      <c r="V210" t="s">
        <v>441</v>
      </c>
      <c r="Z210" t="s">
        <v>30</v>
      </c>
    </row>
    <row r="211" spans="1:27" x14ac:dyDescent="0.3">
      <c r="A211" t="s">
        <v>97</v>
      </c>
      <c r="B211" t="s">
        <v>191</v>
      </c>
      <c r="C211" t="s">
        <v>429</v>
      </c>
      <c r="D211">
        <v>530</v>
      </c>
      <c r="E211">
        <v>575</v>
      </c>
      <c r="F211" t="s">
        <v>28</v>
      </c>
      <c r="G211" t="s">
        <v>13</v>
      </c>
      <c r="J211">
        <v>182</v>
      </c>
      <c r="K211">
        <v>91</v>
      </c>
      <c r="M211" t="s">
        <v>193</v>
      </c>
      <c r="N211" t="s">
        <v>193</v>
      </c>
      <c r="U211">
        <f>COUNTA(Table8[[#This Row],[Thermal Cycling]:[Hail Stress Sequence (2024-)]])</f>
        <v>2</v>
      </c>
      <c r="V211" t="s">
        <v>441</v>
      </c>
      <c r="Z211" t="s">
        <v>30</v>
      </c>
    </row>
    <row r="212" spans="1:27" x14ac:dyDescent="0.3">
      <c r="A212" t="s">
        <v>194</v>
      </c>
      <c r="B212" t="s">
        <v>191</v>
      </c>
      <c r="C212" t="s">
        <v>430</v>
      </c>
      <c r="D212">
        <v>430</v>
      </c>
      <c r="E212">
        <v>475</v>
      </c>
      <c r="F212" t="s">
        <v>32</v>
      </c>
      <c r="G212" t="s">
        <v>55</v>
      </c>
      <c r="J212">
        <v>182</v>
      </c>
      <c r="K212">
        <v>91</v>
      </c>
      <c r="N212" t="s">
        <v>193</v>
      </c>
      <c r="O212" t="s">
        <v>193</v>
      </c>
      <c r="U212">
        <f>COUNTA(Table8[[#This Row],[Thermal Cycling]:[Hail Stress Sequence (2024-)]])</f>
        <v>2</v>
      </c>
      <c r="V212" t="s">
        <v>441</v>
      </c>
      <c r="Z212" t="s">
        <v>30</v>
      </c>
    </row>
    <row r="213" spans="1:27" x14ac:dyDescent="0.3">
      <c r="A213" t="s">
        <v>802</v>
      </c>
      <c r="B213" t="s">
        <v>191</v>
      </c>
      <c r="C213" t="s">
        <v>431</v>
      </c>
      <c r="D213">
        <v>580</v>
      </c>
      <c r="E213">
        <v>625</v>
      </c>
      <c r="F213" t="s">
        <v>28</v>
      </c>
      <c r="G213" t="s">
        <v>55</v>
      </c>
      <c r="J213">
        <v>182</v>
      </c>
      <c r="K213">
        <v>91</v>
      </c>
      <c r="N213" t="s">
        <v>193</v>
      </c>
      <c r="R213">
        <v>50</v>
      </c>
      <c r="U213">
        <f>COUNTA(Table8[[#This Row],[Thermal Cycling]:[Hail Stress Sequence (2024-)]])</f>
        <v>2</v>
      </c>
      <c r="V213" t="s">
        <v>441</v>
      </c>
      <c r="Z213" t="s">
        <v>30</v>
      </c>
    </row>
    <row r="214" spans="1:27" x14ac:dyDescent="0.3">
      <c r="A214" t="s">
        <v>804</v>
      </c>
      <c r="B214" t="s">
        <v>191</v>
      </c>
      <c r="C214" t="s">
        <v>431</v>
      </c>
      <c r="D214">
        <v>580</v>
      </c>
      <c r="E214">
        <v>625</v>
      </c>
      <c r="F214" t="s">
        <v>32</v>
      </c>
      <c r="G214" t="s">
        <v>55</v>
      </c>
      <c r="J214">
        <v>182</v>
      </c>
      <c r="K214">
        <v>91</v>
      </c>
      <c r="M214" t="s">
        <v>193</v>
      </c>
      <c r="O214" t="s">
        <v>193</v>
      </c>
      <c r="U214">
        <f>COUNTA(Table8[[#This Row],[Thermal Cycling]:[Hail Stress Sequence (2024-)]])</f>
        <v>2</v>
      </c>
      <c r="V214" t="s">
        <v>441</v>
      </c>
      <c r="Z214" t="s">
        <v>30</v>
      </c>
    </row>
    <row r="215" spans="1:27" x14ac:dyDescent="0.3">
      <c r="A215" t="s">
        <v>795</v>
      </c>
      <c r="B215" t="s">
        <v>191</v>
      </c>
      <c r="C215" t="s">
        <v>192</v>
      </c>
      <c r="D215">
        <v>380</v>
      </c>
      <c r="E215">
        <v>425</v>
      </c>
      <c r="F215" t="s">
        <v>32</v>
      </c>
      <c r="G215" t="s">
        <v>13</v>
      </c>
      <c r="J215">
        <v>182</v>
      </c>
      <c r="K215">
        <v>91</v>
      </c>
      <c r="N215" t="s">
        <v>193</v>
      </c>
      <c r="U215">
        <f>COUNTA(Table8[[#This Row],[Thermal Cycling]:[Hail Stress Sequence (2024-)]])</f>
        <v>1</v>
      </c>
      <c r="V215" t="s">
        <v>441</v>
      </c>
      <c r="Z215" t="s">
        <v>30</v>
      </c>
    </row>
    <row r="216" spans="1:27" x14ac:dyDescent="0.3">
      <c r="A216" t="s">
        <v>796</v>
      </c>
      <c r="B216" t="s">
        <v>191</v>
      </c>
      <c r="C216" t="s">
        <v>430</v>
      </c>
      <c r="D216">
        <v>430</v>
      </c>
      <c r="E216">
        <v>475</v>
      </c>
      <c r="F216" t="s">
        <v>32</v>
      </c>
      <c r="G216" t="s">
        <v>13</v>
      </c>
      <c r="J216">
        <v>182</v>
      </c>
      <c r="K216">
        <v>91</v>
      </c>
      <c r="N216" t="s">
        <v>193</v>
      </c>
      <c r="U216">
        <f>COUNTA(Table8[[#This Row],[Thermal Cycling]:[Hail Stress Sequence (2024-)]])</f>
        <v>1</v>
      </c>
      <c r="V216" t="s">
        <v>441</v>
      </c>
      <c r="Z216" t="s">
        <v>30</v>
      </c>
    </row>
    <row r="217" spans="1:27" x14ac:dyDescent="0.3">
      <c r="A217" t="s">
        <v>797</v>
      </c>
      <c r="B217" t="s">
        <v>191</v>
      </c>
      <c r="C217" t="s">
        <v>429</v>
      </c>
      <c r="D217">
        <v>530</v>
      </c>
      <c r="E217">
        <v>575</v>
      </c>
      <c r="F217" t="s">
        <v>32</v>
      </c>
      <c r="G217" t="s">
        <v>13</v>
      </c>
      <c r="J217">
        <v>182</v>
      </c>
      <c r="K217">
        <v>91</v>
      </c>
      <c r="N217" t="s">
        <v>193</v>
      </c>
      <c r="U217">
        <f>COUNTA(Table8[[#This Row],[Thermal Cycling]:[Hail Stress Sequence (2024-)]])</f>
        <v>1</v>
      </c>
      <c r="V217" t="s">
        <v>441</v>
      </c>
      <c r="Z217" t="s">
        <v>30</v>
      </c>
    </row>
    <row r="218" spans="1:27" x14ac:dyDescent="0.3">
      <c r="A218" t="s">
        <v>198</v>
      </c>
      <c r="B218" t="s">
        <v>191</v>
      </c>
      <c r="C218" t="s">
        <v>431</v>
      </c>
      <c r="D218">
        <v>580</v>
      </c>
      <c r="E218">
        <v>625</v>
      </c>
      <c r="F218" t="s">
        <v>11</v>
      </c>
      <c r="G218" t="s">
        <v>55</v>
      </c>
      <c r="J218">
        <v>182</v>
      </c>
      <c r="K218">
        <v>91</v>
      </c>
      <c r="N218" t="s">
        <v>193</v>
      </c>
      <c r="U218">
        <f>COUNTA(Table8[[#This Row],[Thermal Cycling]:[Hail Stress Sequence (2024-)]])</f>
        <v>1</v>
      </c>
      <c r="V218" t="s">
        <v>441</v>
      </c>
      <c r="Z218" t="s">
        <v>30</v>
      </c>
    </row>
    <row r="219" spans="1:27" x14ac:dyDescent="0.3">
      <c r="A219" t="s">
        <v>346</v>
      </c>
      <c r="B219" t="s">
        <v>419</v>
      </c>
      <c r="C219" t="s">
        <v>431</v>
      </c>
      <c r="D219">
        <v>580</v>
      </c>
      <c r="E219">
        <v>625</v>
      </c>
      <c r="F219" t="s">
        <v>28</v>
      </c>
      <c r="G219" t="s">
        <v>55</v>
      </c>
      <c r="J219">
        <v>182</v>
      </c>
      <c r="K219">
        <v>91</v>
      </c>
      <c r="L219" t="s">
        <v>193</v>
      </c>
      <c r="M219" t="s">
        <v>193</v>
      </c>
      <c r="N219" t="s">
        <v>193</v>
      </c>
      <c r="O219" t="s">
        <v>193</v>
      </c>
      <c r="P219" t="s">
        <v>193</v>
      </c>
      <c r="Q219" t="s">
        <v>193</v>
      </c>
      <c r="U219">
        <f>COUNTA(Table8[[#This Row],[Thermal Cycling]:[Hail Stress Sequence (2024-)]])</f>
        <v>6</v>
      </c>
      <c r="V219" t="s">
        <v>457</v>
      </c>
      <c r="W219" t="s">
        <v>1134</v>
      </c>
      <c r="Z219" t="s">
        <v>30</v>
      </c>
      <c r="AA219" t="s">
        <v>30</v>
      </c>
    </row>
    <row r="220" spans="1:27" x14ac:dyDescent="0.3">
      <c r="A220" t="s">
        <v>345</v>
      </c>
      <c r="B220" t="s">
        <v>419</v>
      </c>
      <c r="C220" t="s">
        <v>430</v>
      </c>
      <c r="D220">
        <v>430</v>
      </c>
      <c r="E220">
        <v>475</v>
      </c>
      <c r="F220" t="s">
        <v>28</v>
      </c>
      <c r="G220" t="s">
        <v>55</v>
      </c>
      <c r="J220">
        <v>182</v>
      </c>
      <c r="K220">
        <v>91</v>
      </c>
      <c r="L220" t="s">
        <v>193</v>
      </c>
      <c r="M220" t="s">
        <v>193</v>
      </c>
      <c r="O220" t="s">
        <v>193</v>
      </c>
      <c r="P220" t="s">
        <v>193</v>
      </c>
      <c r="U220">
        <f>COUNTA(Table8[[#This Row],[Thermal Cycling]:[Hail Stress Sequence (2024-)]])</f>
        <v>4</v>
      </c>
      <c r="V220" t="s">
        <v>457</v>
      </c>
      <c r="W220" t="s">
        <v>1134</v>
      </c>
      <c r="Z220" t="s">
        <v>30</v>
      </c>
      <c r="AA220" t="s">
        <v>30</v>
      </c>
    </row>
    <row r="221" spans="1:27" x14ac:dyDescent="0.3">
      <c r="A221" t="s">
        <v>1048</v>
      </c>
      <c r="B221" t="s">
        <v>1047</v>
      </c>
      <c r="C221" t="s">
        <v>430</v>
      </c>
      <c r="D221">
        <v>430</v>
      </c>
      <c r="E221">
        <v>475</v>
      </c>
      <c r="F221" t="s">
        <v>28</v>
      </c>
      <c r="G221" t="s">
        <v>55</v>
      </c>
      <c r="J221">
        <v>182</v>
      </c>
      <c r="K221">
        <v>91</v>
      </c>
      <c r="L221" t="s">
        <v>193</v>
      </c>
      <c r="N221" t="s">
        <v>193</v>
      </c>
      <c r="P221" t="s">
        <v>193</v>
      </c>
      <c r="R221">
        <v>40</v>
      </c>
      <c r="U221">
        <f>COUNTA(Table8[[#This Row],[Thermal Cycling]:[Hail Stress Sequence (2024-)]])</f>
        <v>4</v>
      </c>
      <c r="V221" t="s">
        <v>756</v>
      </c>
      <c r="Z221" t="s">
        <v>30</v>
      </c>
    </row>
    <row r="222" spans="1:27" x14ac:dyDescent="0.3">
      <c r="A222" t="s">
        <v>1049</v>
      </c>
      <c r="B222" t="s">
        <v>1047</v>
      </c>
      <c r="C222" t="s">
        <v>434</v>
      </c>
      <c r="D222">
        <v>480</v>
      </c>
      <c r="E222">
        <v>525</v>
      </c>
      <c r="F222" t="s">
        <v>28</v>
      </c>
      <c r="G222" t="s">
        <v>55</v>
      </c>
      <c r="J222">
        <v>182</v>
      </c>
      <c r="K222">
        <v>91</v>
      </c>
      <c r="L222" t="s">
        <v>193</v>
      </c>
      <c r="N222" t="s">
        <v>193</v>
      </c>
      <c r="P222" t="s">
        <v>193</v>
      </c>
      <c r="R222">
        <v>40</v>
      </c>
      <c r="U222">
        <f>COUNTA(Table8[[#This Row],[Thermal Cycling]:[Hail Stress Sequence (2024-)]])</f>
        <v>4</v>
      </c>
      <c r="V222" t="s">
        <v>756</v>
      </c>
      <c r="Z222" t="s">
        <v>30</v>
      </c>
    </row>
    <row r="223" spans="1:27" x14ac:dyDescent="0.3">
      <c r="A223" t="s">
        <v>1050</v>
      </c>
      <c r="B223" t="s">
        <v>1047</v>
      </c>
      <c r="C223" t="s">
        <v>429</v>
      </c>
      <c r="D223">
        <v>530</v>
      </c>
      <c r="E223">
        <v>575</v>
      </c>
      <c r="F223" t="s">
        <v>28</v>
      </c>
      <c r="G223" t="s">
        <v>55</v>
      </c>
      <c r="J223">
        <v>182</v>
      </c>
      <c r="K223">
        <v>91</v>
      </c>
      <c r="L223" t="s">
        <v>193</v>
      </c>
      <c r="N223" t="s">
        <v>193</v>
      </c>
      <c r="P223" t="s">
        <v>193</v>
      </c>
      <c r="R223">
        <v>40</v>
      </c>
      <c r="U223">
        <f>COUNTA(Table8[[#This Row],[Thermal Cycling]:[Hail Stress Sequence (2024-)]])</f>
        <v>4</v>
      </c>
      <c r="V223" t="s">
        <v>756</v>
      </c>
      <c r="Z223" t="s">
        <v>30</v>
      </c>
    </row>
    <row r="224" spans="1:27" x14ac:dyDescent="0.3">
      <c r="A224" t="s">
        <v>1051</v>
      </c>
      <c r="B224" t="s">
        <v>1047</v>
      </c>
      <c r="C224" t="s">
        <v>431</v>
      </c>
      <c r="D224">
        <v>580</v>
      </c>
      <c r="E224">
        <v>625</v>
      </c>
      <c r="F224" t="s">
        <v>28</v>
      </c>
      <c r="G224" t="s">
        <v>55</v>
      </c>
      <c r="J224">
        <v>182</v>
      </c>
      <c r="K224">
        <v>91</v>
      </c>
      <c r="L224" t="s">
        <v>193</v>
      </c>
      <c r="N224" t="s">
        <v>193</v>
      </c>
      <c r="P224" t="s">
        <v>193</v>
      </c>
      <c r="R224">
        <v>40</v>
      </c>
      <c r="U224">
        <f>COUNTA(Table8[[#This Row],[Thermal Cycling]:[Hail Stress Sequence (2024-)]])</f>
        <v>4</v>
      </c>
      <c r="V224" t="s">
        <v>756</v>
      </c>
      <c r="Z224" t="s">
        <v>30</v>
      </c>
    </row>
    <row r="225" spans="1:27" x14ac:dyDescent="0.3">
      <c r="A225" t="s">
        <v>824</v>
      </c>
      <c r="B225" t="s">
        <v>596</v>
      </c>
      <c r="C225" t="s">
        <v>431</v>
      </c>
      <c r="D225">
        <v>580</v>
      </c>
      <c r="E225">
        <v>625</v>
      </c>
      <c r="F225" t="s">
        <v>28</v>
      </c>
      <c r="G225" t="s">
        <v>55</v>
      </c>
      <c r="J225">
        <v>182</v>
      </c>
      <c r="K225">
        <v>92</v>
      </c>
      <c r="M225" t="s">
        <v>193</v>
      </c>
      <c r="N225" t="s">
        <v>193</v>
      </c>
      <c r="O225" t="s">
        <v>193</v>
      </c>
      <c r="P225" t="s">
        <v>193</v>
      </c>
      <c r="Q225" t="s">
        <v>193</v>
      </c>
      <c r="R225">
        <v>40</v>
      </c>
      <c r="U225">
        <f>COUNTA(Table8[[#This Row],[Thermal Cycling]:[Hail Stress Sequence (2024-)]])</f>
        <v>6</v>
      </c>
      <c r="V225" t="s">
        <v>1135</v>
      </c>
      <c r="Z225" t="s">
        <v>30</v>
      </c>
    </row>
    <row r="226" spans="1:27" x14ac:dyDescent="0.3">
      <c r="A226" t="s">
        <v>825</v>
      </c>
      <c r="B226" t="s">
        <v>110</v>
      </c>
      <c r="C226" t="s">
        <v>430</v>
      </c>
      <c r="D226">
        <v>430</v>
      </c>
      <c r="E226">
        <v>475</v>
      </c>
      <c r="F226" t="s">
        <v>32</v>
      </c>
      <c r="G226" t="s">
        <v>826</v>
      </c>
      <c r="J226">
        <v>210</v>
      </c>
      <c r="K226">
        <v>35</v>
      </c>
      <c r="L226" t="s">
        <v>193</v>
      </c>
      <c r="M226" t="s">
        <v>193</v>
      </c>
      <c r="N226" t="s">
        <v>193</v>
      </c>
      <c r="O226" t="s">
        <v>193</v>
      </c>
      <c r="R226">
        <v>50</v>
      </c>
      <c r="U226">
        <f>COUNTA(Table8[[#This Row],[Thermal Cycling]:[Hail Stress Sequence (2024-)]])</f>
        <v>5</v>
      </c>
      <c r="V226" t="s">
        <v>444</v>
      </c>
      <c r="Z226" t="s">
        <v>113</v>
      </c>
    </row>
    <row r="227" spans="1:27" x14ac:dyDescent="0.3">
      <c r="A227" t="s">
        <v>828</v>
      </c>
      <c r="B227" t="s">
        <v>110</v>
      </c>
      <c r="C227" t="s">
        <v>430</v>
      </c>
      <c r="D227">
        <v>430</v>
      </c>
      <c r="E227">
        <v>475</v>
      </c>
      <c r="F227" t="s">
        <v>32</v>
      </c>
      <c r="G227" t="s">
        <v>826</v>
      </c>
      <c r="J227">
        <v>210</v>
      </c>
      <c r="K227">
        <v>35</v>
      </c>
      <c r="L227" t="s">
        <v>193</v>
      </c>
      <c r="M227" t="s">
        <v>193</v>
      </c>
      <c r="N227" t="s">
        <v>193</v>
      </c>
      <c r="O227" t="s">
        <v>193</v>
      </c>
      <c r="R227">
        <v>50</v>
      </c>
      <c r="U227">
        <f>COUNTA(Table8[[#This Row],[Thermal Cycling]:[Hail Stress Sequence (2024-)]])</f>
        <v>5</v>
      </c>
      <c r="V227" t="s">
        <v>444</v>
      </c>
      <c r="Z227" t="s">
        <v>113</v>
      </c>
    </row>
    <row r="228" spans="1:27" x14ac:dyDescent="0.3">
      <c r="A228" t="s">
        <v>231</v>
      </c>
      <c r="B228" t="s">
        <v>110</v>
      </c>
      <c r="C228" t="s">
        <v>429</v>
      </c>
      <c r="D228">
        <v>530</v>
      </c>
      <c r="E228">
        <v>575</v>
      </c>
      <c r="F228" t="s">
        <v>28</v>
      </c>
      <c r="G228" t="s">
        <v>13</v>
      </c>
      <c r="J228">
        <v>210</v>
      </c>
      <c r="K228">
        <v>35</v>
      </c>
      <c r="L228" t="s">
        <v>193</v>
      </c>
      <c r="M228" t="s">
        <v>193</v>
      </c>
      <c r="N228" t="s">
        <v>193</v>
      </c>
      <c r="P228" t="s">
        <v>193</v>
      </c>
      <c r="R228">
        <v>40</v>
      </c>
      <c r="U228">
        <f>COUNTA(Table8[[#This Row],[Thermal Cycling]:[Hail Stress Sequence (2024-)]])</f>
        <v>5</v>
      </c>
      <c r="V228" t="s">
        <v>1138</v>
      </c>
      <c r="W228" t="s">
        <v>444</v>
      </c>
      <c r="Z228" t="s">
        <v>30</v>
      </c>
      <c r="AA228" t="s">
        <v>113</v>
      </c>
    </row>
    <row r="229" spans="1:27" x14ac:dyDescent="0.3">
      <c r="A229" t="s">
        <v>232</v>
      </c>
      <c r="B229" t="s">
        <v>110</v>
      </c>
      <c r="C229" t="s">
        <v>434</v>
      </c>
      <c r="D229">
        <v>480</v>
      </c>
      <c r="E229">
        <v>525</v>
      </c>
      <c r="F229" t="s">
        <v>28</v>
      </c>
      <c r="G229" t="s">
        <v>13</v>
      </c>
      <c r="J229">
        <v>210</v>
      </c>
      <c r="K229">
        <v>35</v>
      </c>
      <c r="L229" t="s">
        <v>193</v>
      </c>
      <c r="M229" t="s">
        <v>193</v>
      </c>
      <c r="N229" t="s">
        <v>193</v>
      </c>
      <c r="P229" t="s">
        <v>193</v>
      </c>
      <c r="R229">
        <v>40</v>
      </c>
      <c r="U229">
        <f>COUNTA(Table8[[#This Row],[Thermal Cycling]:[Hail Stress Sequence (2024-)]])</f>
        <v>5</v>
      </c>
      <c r="V229" t="s">
        <v>1138</v>
      </c>
      <c r="W229" t="s">
        <v>444</v>
      </c>
      <c r="Z229" t="s">
        <v>30</v>
      </c>
      <c r="AA229" t="s">
        <v>113</v>
      </c>
    </row>
    <row r="230" spans="1:27" x14ac:dyDescent="0.3">
      <c r="A230" t="s">
        <v>234</v>
      </c>
      <c r="B230" t="s">
        <v>110</v>
      </c>
      <c r="C230" t="s">
        <v>429</v>
      </c>
      <c r="D230">
        <v>530</v>
      </c>
      <c r="E230">
        <v>575</v>
      </c>
      <c r="F230" t="s">
        <v>28</v>
      </c>
      <c r="G230" t="s">
        <v>13</v>
      </c>
      <c r="J230">
        <v>210</v>
      </c>
      <c r="K230">
        <v>35</v>
      </c>
      <c r="L230" t="s">
        <v>193</v>
      </c>
      <c r="M230" t="s">
        <v>193</v>
      </c>
      <c r="N230" t="s">
        <v>193</v>
      </c>
      <c r="P230" t="s">
        <v>193</v>
      </c>
      <c r="R230">
        <v>40</v>
      </c>
      <c r="U230">
        <f>COUNTA(Table8[[#This Row],[Thermal Cycling]:[Hail Stress Sequence (2024-)]])</f>
        <v>5</v>
      </c>
      <c r="V230" t="s">
        <v>1138</v>
      </c>
      <c r="W230" t="s">
        <v>444</v>
      </c>
      <c r="Z230" t="s">
        <v>30</v>
      </c>
      <c r="AA230" t="s">
        <v>113</v>
      </c>
    </row>
    <row r="231" spans="1:27" x14ac:dyDescent="0.3">
      <c r="A231" t="s">
        <v>829</v>
      </c>
      <c r="B231" t="s">
        <v>110</v>
      </c>
      <c r="C231" t="s">
        <v>192</v>
      </c>
      <c r="D231">
        <v>380</v>
      </c>
      <c r="E231">
        <v>425</v>
      </c>
      <c r="F231" t="s">
        <v>32</v>
      </c>
      <c r="G231" t="s">
        <v>826</v>
      </c>
      <c r="J231">
        <v>210</v>
      </c>
      <c r="K231">
        <v>35</v>
      </c>
      <c r="L231" t="s">
        <v>193</v>
      </c>
      <c r="M231" t="s">
        <v>193</v>
      </c>
      <c r="O231" t="s">
        <v>193</v>
      </c>
      <c r="R231">
        <v>50</v>
      </c>
      <c r="U231">
        <f>COUNTA(Table8[[#This Row],[Thermal Cycling]:[Hail Stress Sequence (2024-)]])</f>
        <v>4</v>
      </c>
      <c r="V231" t="s">
        <v>444</v>
      </c>
      <c r="Z231" t="s">
        <v>113</v>
      </c>
    </row>
    <row r="232" spans="1:27" x14ac:dyDescent="0.3">
      <c r="A232" t="s">
        <v>827</v>
      </c>
      <c r="B232" t="s">
        <v>110</v>
      </c>
      <c r="C232" t="s">
        <v>430</v>
      </c>
      <c r="D232">
        <v>430</v>
      </c>
      <c r="E232">
        <v>475</v>
      </c>
      <c r="F232" t="s">
        <v>32</v>
      </c>
      <c r="G232" t="s">
        <v>826</v>
      </c>
      <c r="J232">
        <v>210</v>
      </c>
      <c r="K232">
        <v>35</v>
      </c>
      <c r="M232" t="s">
        <v>193</v>
      </c>
      <c r="O232" t="s">
        <v>193</v>
      </c>
      <c r="U232">
        <f>COUNTA(Table8[[#This Row],[Thermal Cycling]:[Hail Stress Sequence (2024-)]])</f>
        <v>2</v>
      </c>
      <c r="V232" t="s">
        <v>444</v>
      </c>
      <c r="Z232" t="s">
        <v>113</v>
      </c>
    </row>
    <row r="233" spans="1:27" x14ac:dyDescent="0.3">
      <c r="A233" t="s">
        <v>783</v>
      </c>
      <c r="B233" t="s">
        <v>110</v>
      </c>
      <c r="C233" t="s">
        <v>192</v>
      </c>
      <c r="D233">
        <v>380</v>
      </c>
      <c r="E233">
        <v>425</v>
      </c>
      <c r="F233" t="s">
        <v>32</v>
      </c>
      <c r="G233" t="s">
        <v>13</v>
      </c>
      <c r="J233">
        <v>210</v>
      </c>
      <c r="K233">
        <v>35</v>
      </c>
      <c r="P233" t="s">
        <v>193</v>
      </c>
      <c r="U233">
        <f>COUNTA(Table8[[#This Row],[Thermal Cycling]:[Hail Stress Sequence (2024-)]])</f>
        <v>1</v>
      </c>
      <c r="V233" t="s">
        <v>1138</v>
      </c>
      <c r="W233" t="s">
        <v>444</v>
      </c>
      <c r="Z233" t="s">
        <v>30</v>
      </c>
      <c r="AA233" t="s">
        <v>113</v>
      </c>
    </row>
    <row r="234" spans="1:27" x14ac:dyDescent="0.3">
      <c r="A234" t="s">
        <v>830</v>
      </c>
      <c r="B234" t="s">
        <v>110</v>
      </c>
      <c r="C234" t="s">
        <v>192</v>
      </c>
      <c r="D234">
        <v>380</v>
      </c>
      <c r="E234">
        <v>425</v>
      </c>
      <c r="F234" t="s">
        <v>32</v>
      </c>
      <c r="G234" t="s">
        <v>13</v>
      </c>
      <c r="J234">
        <v>210</v>
      </c>
      <c r="K234">
        <v>35</v>
      </c>
      <c r="P234" t="s">
        <v>193</v>
      </c>
      <c r="U234">
        <f>COUNTA(Table8[[#This Row],[Thermal Cycling]:[Hail Stress Sequence (2024-)]])</f>
        <v>1</v>
      </c>
      <c r="V234" t="s">
        <v>1138</v>
      </c>
      <c r="W234" t="s">
        <v>444</v>
      </c>
      <c r="Z234" t="s">
        <v>30</v>
      </c>
      <c r="AA234" t="s">
        <v>113</v>
      </c>
    </row>
    <row r="235" spans="1:27" x14ac:dyDescent="0.3">
      <c r="A235" t="s">
        <v>233</v>
      </c>
      <c r="B235" t="s">
        <v>110</v>
      </c>
      <c r="C235" t="s">
        <v>192</v>
      </c>
      <c r="D235">
        <v>380</v>
      </c>
      <c r="E235">
        <v>425</v>
      </c>
      <c r="F235" t="s">
        <v>32</v>
      </c>
      <c r="G235" t="s">
        <v>13</v>
      </c>
      <c r="J235">
        <v>210</v>
      </c>
      <c r="K235">
        <v>35</v>
      </c>
      <c r="P235" t="s">
        <v>193</v>
      </c>
      <c r="U235">
        <f>COUNTA(Table8[[#This Row],[Thermal Cycling]:[Hail Stress Sequence (2024-)]])</f>
        <v>1</v>
      </c>
      <c r="V235" t="s">
        <v>1138</v>
      </c>
      <c r="W235" t="s">
        <v>444</v>
      </c>
      <c r="Z235" t="s">
        <v>30</v>
      </c>
      <c r="AA235" t="s">
        <v>113</v>
      </c>
    </row>
    <row r="236" spans="1:27" x14ac:dyDescent="0.3">
      <c r="A236" t="s">
        <v>1053</v>
      </c>
      <c r="B236" t="s">
        <v>1052</v>
      </c>
      <c r="C236" t="s">
        <v>192</v>
      </c>
      <c r="D236">
        <v>380</v>
      </c>
      <c r="E236">
        <v>425</v>
      </c>
      <c r="F236" t="s">
        <v>32</v>
      </c>
      <c r="G236" t="s">
        <v>141</v>
      </c>
      <c r="J236">
        <v>166</v>
      </c>
      <c r="K236">
        <v>83</v>
      </c>
      <c r="L236" t="s">
        <v>193</v>
      </c>
      <c r="M236" t="s">
        <v>193</v>
      </c>
      <c r="N236" t="s">
        <v>193</v>
      </c>
      <c r="O236" t="s">
        <v>193</v>
      </c>
      <c r="P236" t="s">
        <v>193</v>
      </c>
      <c r="R236">
        <v>50</v>
      </c>
      <c r="U236">
        <f>COUNTA(Table8[[#This Row],[Thermal Cycling]:[Hail Stress Sequence (2024-)]])</f>
        <v>6</v>
      </c>
      <c r="V236" t="s">
        <v>1136</v>
      </c>
      <c r="W236" t="s">
        <v>1137</v>
      </c>
      <c r="Z236" t="s">
        <v>1116</v>
      </c>
      <c r="AA236" t="s">
        <v>1117</v>
      </c>
    </row>
    <row r="237" spans="1:27" x14ac:dyDescent="0.3">
      <c r="A237" t="s">
        <v>1055</v>
      </c>
      <c r="B237" t="s">
        <v>1052</v>
      </c>
      <c r="C237" t="s">
        <v>192</v>
      </c>
      <c r="D237">
        <v>380</v>
      </c>
      <c r="E237">
        <v>425</v>
      </c>
      <c r="F237" t="s">
        <v>32</v>
      </c>
      <c r="G237" t="s">
        <v>141</v>
      </c>
      <c r="J237">
        <v>166</v>
      </c>
      <c r="K237">
        <v>83</v>
      </c>
      <c r="L237" t="s">
        <v>193</v>
      </c>
      <c r="N237" t="s">
        <v>193</v>
      </c>
      <c r="O237" t="s">
        <v>193</v>
      </c>
      <c r="P237" t="s">
        <v>193</v>
      </c>
      <c r="R237">
        <v>50</v>
      </c>
      <c r="U237">
        <f>COUNTA(Table8[[#This Row],[Thermal Cycling]:[Hail Stress Sequence (2024-)]])</f>
        <v>5</v>
      </c>
      <c r="V237" t="s">
        <v>1136</v>
      </c>
      <c r="W237" t="s">
        <v>1137</v>
      </c>
      <c r="Z237" t="s">
        <v>1116</v>
      </c>
      <c r="AA237" t="s">
        <v>1117</v>
      </c>
    </row>
    <row r="238" spans="1:27" x14ac:dyDescent="0.3">
      <c r="A238" t="s">
        <v>1054</v>
      </c>
      <c r="B238" t="s">
        <v>1052</v>
      </c>
      <c r="C238" t="s">
        <v>192</v>
      </c>
      <c r="D238">
        <v>380</v>
      </c>
      <c r="E238">
        <v>425</v>
      </c>
      <c r="F238" t="s">
        <v>28</v>
      </c>
      <c r="G238" t="s">
        <v>141</v>
      </c>
      <c r="J238">
        <v>166</v>
      </c>
      <c r="K238">
        <v>83</v>
      </c>
      <c r="M238" t="s">
        <v>193</v>
      </c>
      <c r="P238" t="s">
        <v>193</v>
      </c>
      <c r="Q238" t="s">
        <v>193</v>
      </c>
      <c r="U238">
        <f>COUNTA(Table8[[#This Row],[Thermal Cycling]:[Hail Stress Sequence (2024-)]])</f>
        <v>3</v>
      </c>
      <c r="V238" t="s">
        <v>1136</v>
      </c>
      <c r="W238" t="s">
        <v>1137</v>
      </c>
      <c r="Z238" t="s">
        <v>1116</v>
      </c>
      <c r="AA238" t="s">
        <v>1117</v>
      </c>
    </row>
    <row r="239" spans="1:27" x14ac:dyDescent="0.3">
      <c r="A239" t="s">
        <v>1056</v>
      </c>
      <c r="B239" t="s">
        <v>1052</v>
      </c>
      <c r="C239" t="s">
        <v>429</v>
      </c>
      <c r="D239">
        <v>530</v>
      </c>
      <c r="E239">
        <v>575</v>
      </c>
      <c r="F239" t="s">
        <v>28</v>
      </c>
      <c r="G239" t="s">
        <v>141</v>
      </c>
      <c r="J239">
        <v>182</v>
      </c>
      <c r="K239">
        <v>91</v>
      </c>
      <c r="N239" t="s">
        <v>193</v>
      </c>
      <c r="O239" t="s">
        <v>193</v>
      </c>
      <c r="P239" t="s">
        <v>193</v>
      </c>
      <c r="U239">
        <f>COUNTA(Table8[[#This Row],[Thermal Cycling]:[Hail Stress Sequence (2024-)]])</f>
        <v>3</v>
      </c>
      <c r="V239" t="s">
        <v>1136</v>
      </c>
      <c r="W239" t="s">
        <v>1137</v>
      </c>
      <c r="Z239" t="s">
        <v>1116</v>
      </c>
      <c r="AA239" t="s">
        <v>1117</v>
      </c>
    </row>
    <row r="240" spans="1:27" x14ac:dyDescent="0.3">
      <c r="A240" t="s">
        <v>1058</v>
      </c>
      <c r="B240" t="s">
        <v>1057</v>
      </c>
      <c r="C240" t="s">
        <v>192</v>
      </c>
      <c r="D240">
        <v>380</v>
      </c>
      <c r="E240">
        <v>425</v>
      </c>
      <c r="F240" t="s">
        <v>32</v>
      </c>
      <c r="G240" t="s">
        <v>13</v>
      </c>
      <c r="J240">
        <v>182</v>
      </c>
      <c r="K240">
        <v>91</v>
      </c>
      <c r="R240">
        <v>50</v>
      </c>
      <c r="U240">
        <f>COUNTA(Table8[[#This Row],[Thermal Cycling]:[Hail Stress Sequence (2024-)]])</f>
        <v>1</v>
      </c>
      <c r="V240" t="s">
        <v>1139</v>
      </c>
      <c r="Z240" t="s">
        <v>476</v>
      </c>
    </row>
    <row r="241" spans="1:27" x14ac:dyDescent="0.3">
      <c r="A241" t="s">
        <v>1064</v>
      </c>
      <c r="B241" t="s">
        <v>1059</v>
      </c>
      <c r="C241" t="s">
        <v>429</v>
      </c>
      <c r="D241">
        <v>530</v>
      </c>
      <c r="E241">
        <v>575</v>
      </c>
      <c r="F241" t="s">
        <v>28</v>
      </c>
      <c r="G241" t="s">
        <v>13</v>
      </c>
      <c r="J241">
        <v>182</v>
      </c>
      <c r="K241">
        <v>91</v>
      </c>
      <c r="L241" t="s">
        <v>193</v>
      </c>
      <c r="M241" t="s">
        <v>193</v>
      </c>
      <c r="N241" t="s">
        <v>193</v>
      </c>
      <c r="O241" t="s">
        <v>193</v>
      </c>
      <c r="P241" t="s">
        <v>193</v>
      </c>
      <c r="Q241" t="s">
        <v>193</v>
      </c>
      <c r="R241">
        <v>40</v>
      </c>
      <c r="U241">
        <f>COUNTA(Table8[[#This Row],[Thermal Cycling]:[Hail Stress Sequence (2024-)]])</f>
        <v>7</v>
      </c>
      <c r="V241" t="s">
        <v>187</v>
      </c>
      <c r="W241" t="s">
        <v>1140</v>
      </c>
      <c r="Z241" t="s">
        <v>188</v>
      </c>
      <c r="AA241" t="s">
        <v>864</v>
      </c>
    </row>
    <row r="242" spans="1:27" x14ac:dyDescent="0.3">
      <c r="A242" t="s">
        <v>1060</v>
      </c>
      <c r="B242" t="s">
        <v>1059</v>
      </c>
      <c r="C242" t="s">
        <v>430</v>
      </c>
      <c r="D242">
        <v>430</v>
      </c>
      <c r="E242">
        <v>475</v>
      </c>
      <c r="F242" t="s">
        <v>28</v>
      </c>
      <c r="G242" t="s">
        <v>13</v>
      </c>
      <c r="J242">
        <v>182</v>
      </c>
      <c r="K242">
        <v>91</v>
      </c>
      <c r="L242" t="s">
        <v>193</v>
      </c>
      <c r="M242" t="s">
        <v>193</v>
      </c>
      <c r="N242" t="s">
        <v>193</v>
      </c>
      <c r="O242" t="s">
        <v>193</v>
      </c>
      <c r="P242" t="s">
        <v>193</v>
      </c>
      <c r="R242">
        <v>40</v>
      </c>
      <c r="U242">
        <f>COUNTA(Table8[[#This Row],[Thermal Cycling]:[Hail Stress Sequence (2024-)]])</f>
        <v>6</v>
      </c>
      <c r="V242" t="s">
        <v>187</v>
      </c>
      <c r="W242" t="s">
        <v>1140</v>
      </c>
      <c r="Z242" t="s">
        <v>188</v>
      </c>
      <c r="AA242" t="s">
        <v>864</v>
      </c>
    </row>
    <row r="243" spans="1:27" x14ac:dyDescent="0.3">
      <c r="A243" t="s">
        <v>1062</v>
      </c>
      <c r="B243" t="s">
        <v>1059</v>
      </c>
      <c r="C243" t="s">
        <v>434</v>
      </c>
      <c r="D243">
        <v>480</v>
      </c>
      <c r="E243">
        <v>525</v>
      </c>
      <c r="F243" t="s">
        <v>28</v>
      </c>
      <c r="G243" t="s">
        <v>13</v>
      </c>
      <c r="J243">
        <v>182</v>
      </c>
      <c r="K243">
        <v>91</v>
      </c>
      <c r="L243" t="s">
        <v>193</v>
      </c>
      <c r="M243" t="s">
        <v>193</v>
      </c>
      <c r="N243" t="s">
        <v>193</v>
      </c>
      <c r="O243" t="s">
        <v>193</v>
      </c>
      <c r="P243" t="s">
        <v>193</v>
      </c>
      <c r="R243">
        <v>40</v>
      </c>
      <c r="U243">
        <f>COUNTA(Table8[[#This Row],[Thermal Cycling]:[Hail Stress Sequence (2024-)]])</f>
        <v>6</v>
      </c>
      <c r="V243" t="s">
        <v>187</v>
      </c>
      <c r="W243" t="s">
        <v>1140</v>
      </c>
      <c r="Z243" t="s">
        <v>188</v>
      </c>
      <c r="AA243" t="s">
        <v>864</v>
      </c>
    </row>
    <row r="244" spans="1:27" x14ac:dyDescent="0.3">
      <c r="A244" t="s">
        <v>1065</v>
      </c>
      <c r="B244" t="s">
        <v>1059</v>
      </c>
      <c r="C244" t="s">
        <v>431</v>
      </c>
      <c r="D244">
        <v>580</v>
      </c>
      <c r="E244">
        <v>625</v>
      </c>
      <c r="F244" t="s">
        <v>28</v>
      </c>
      <c r="G244" t="s">
        <v>55</v>
      </c>
      <c r="J244">
        <v>182</v>
      </c>
      <c r="K244">
        <v>91</v>
      </c>
      <c r="N244" t="s">
        <v>193</v>
      </c>
      <c r="O244" t="s">
        <v>193</v>
      </c>
      <c r="P244" t="s">
        <v>193</v>
      </c>
      <c r="Q244" t="s">
        <v>193</v>
      </c>
      <c r="U244">
        <f>COUNTA(Table8[[#This Row],[Thermal Cycling]:[Hail Stress Sequence (2024-)]])</f>
        <v>4</v>
      </c>
      <c r="V244" t="s">
        <v>187</v>
      </c>
      <c r="W244" t="s">
        <v>1140</v>
      </c>
      <c r="Z244" t="s">
        <v>188</v>
      </c>
      <c r="AA244" t="s">
        <v>864</v>
      </c>
    </row>
    <row r="245" spans="1:27" x14ac:dyDescent="0.3">
      <c r="A245" t="s">
        <v>1061</v>
      </c>
      <c r="B245" t="s">
        <v>1059</v>
      </c>
      <c r="C245" t="s">
        <v>434</v>
      </c>
      <c r="D245">
        <v>480</v>
      </c>
      <c r="E245">
        <v>525</v>
      </c>
      <c r="F245" t="s">
        <v>28</v>
      </c>
      <c r="G245" t="s">
        <v>55</v>
      </c>
      <c r="J245">
        <v>182</v>
      </c>
      <c r="K245">
        <v>91</v>
      </c>
      <c r="N245" t="s">
        <v>193</v>
      </c>
      <c r="O245" t="s">
        <v>193</v>
      </c>
      <c r="P245" t="s">
        <v>193</v>
      </c>
      <c r="U245">
        <f>COUNTA(Table8[[#This Row],[Thermal Cycling]:[Hail Stress Sequence (2024-)]])</f>
        <v>3</v>
      </c>
      <c r="V245" t="s">
        <v>187</v>
      </c>
      <c r="W245" t="s">
        <v>1140</v>
      </c>
      <c r="Z245" t="s">
        <v>188</v>
      </c>
      <c r="AA245" t="s">
        <v>864</v>
      </c>
    </row>
    <row r="246" spans="1:27" x14ac:dyDescent="0.3">
      <c r="A246" t="s">
        <v>1063</v>
      </c>
      <c r="B246" t="s">
        <v>1059</v>
      </c>
      <c r="C246" t="s">
        <v>429</v>
      </c>
      <c r="D246">
        <v>530</v>
      </c>
      <c r="E246">
        <v>575</v>
      </c>
      <c r="F246" t="s">
        <v>28</v>
      </c>
      <c r="G246" t="s">
        <v>55</v>
      </c>
      <c r="J246">
        <v>182</v>
      </c>
      <c r="K246">
        <v>91</v>
      </c>
      <c r="N246" t="s">
        <v>193</v>
      </c>
      <c r="O246" t="s">
        <v>193</v>
      </c>
      <c r="P246" t="s">
        <v>193</v>
      </c>
      <c r="U246">
        <f>COUNTA(Table8[[#This Row],[Thermal Cycling]:[Hail Stress Sequence (2024-)]])</f>
        <v>3</v>
      </c>
      <c r="V246" t="s">
        <v>187</v>
      </c>
      <c r="W246" t="s">
        <v>1140</v>
      </c>
      <c r="Z246" t="s">
        <v>188</v>
      </c>
      <c r="AA246" t="s">
        <v>864</v>
      </c>
    </row>
    <row r="247" spans="1:27" x14ac:dyDescent="0.3">
      <c r="A247" t="s">
        <v>831</v>
      </c>
      <c r="B247" t="s">
        <v>117</v>
      </c>
      <c r="C247" t="s">
        <v>430</v>
      </c>
      <c r="D247">
        <v>430</v>
      </c>
      <c r="E247">
        <v>475</v>
      </c>
      <c r="F247" t="s">
        <v>28</v>
      </c>
      <c r="G247" t="s">
        <v>55</v>
      </c>
      <c r="J247">
        <v>182</v>
      </c>
      <c r="K247">
        <v>91</v>
      </c>
      <c r="O247" t="s">
        <v>193</v>
      </c>
      <c r="P247" t="s">
        <v>193</v>
      </c>
      <c r="Q247" t="s">
        <v>193</v>
      </c>
      <c r="U247">
        <f>COUNTA(Table8[[#This Row],[Thermal Cycling]:[Hail Stress Sequence (2024-)]])</f>
        <v>3</v>
      </c>
      <c r="V247" t="s">
        <v>445</v>
      </c>
      <c r="Z247" t="s">
        <v>30</v>
      </c>
    </row>
    <row r="248" spans="1:27" x14ac:dyDescent="0.3">
      <c r="A248" t="s">
        <v>832</v>
      </c>
      <c r="B248" t="s">
        <v>117</v>
      </c>
      <c r="C248" t="s">
        <v>434</v>
      </c>
      <c r="D248">
        <v>480</v>
      </c>
      <c r="E248">
        <v>525</v>
      </c>
      <c r="F248" t="s">
        <v>28</v>
      </c>
      <c r="G248" t="s">
        <v>55</v>
      </c>
      <c r="J248">
        <v>182</v>
      </c>
      <c r="K248">
        <v>91</v>
      </c>
      <c r="O248" t="s">
        <v>193</v>
      </c>
      <c r="P248" t="s">
        <v>193</v>
      </c>
      <c r="U248">
        <f>COUNTA(Table8[[#This Row],[Thermal Cycling]:[Hail Stress Sequence (2024-)]])</f>
        <v>2</v>
      </c>
      <c r="V248" t="s">
        <v>445</v>
      </c>
      <c r="Z248" t="s">
        <v>30</v>
      </c>
    </row>
    <row r="249" spans="1:27" x14ac:dyDescent="0.3">
      <c r="A249" t="s">
        <v>833</v>
      </c>
      <c r="B249" t="s">
        <v>117</v>
      </c>
      <c r="C249" t="s">
        <v>429</v>
      </c>
      <c r="D249">
        <v>530</v>
      </c>
      <c r="E249">
        <v>575</v>
      </c>
      <c r="F249" t="s">
        <v>28</v>
      </c>
      <c r="G249" t="s">
        <v>55</v>
      </c>
      <c r="J249">
        <v>182</v>
      </c>
      <c r="K249">
        <v>91</v>
      </c>
      <c r="O249" t="s">
        <v>193</v>
      </c>
      <c r="P249" t="s">
        <v>193</v>
      </c>
      <c r="U249">
        <f>COUNTA(Table8[[#This Row],[Thermal Cycling]:[Hail Stress Sequence (2024-)]])</f>
        <v>2</v>
      </c>
      <c r="V249" t="s">
        <v>445</v>
      </c>
      <c r="Z249" t="s">
        <v>30</v>
      </c>
    </row>
    <row r="250" spans="1:27" x14ac:dyDescent="0.3">
      <c r="A250" t="s">
        <v>834</v>
      </c>
      <c r="B250" t="s">
        <v>117</v>
      </c>
      <c r="C250" t="s">
        <v>431</v>
      </c>
      <c r="D250">
        <v>580</v>
      </c>
      <c r="E250">
        <v>625</v>
      </c>
      <c r="F250" t="s">
        <v>28</v>
      </c>
      <c r="G250" t="s">
        <v>55</v>
      </c>
      <c r="J250">
        <v>182</v>
      </c>
      <c r="K250">
        <v>91</v>
      </c>
      <c r="O250" t="s">
        <v>193</v>
      </c>
      <c r="P250" t="s">
        <v>193</v>
      </c>
      <c r="U250">
        <f>COUNTA(Table8[[#This Row],[Thermal Cycling]:[Hail Stress Sequence (2024-)]])</f>
        <v>2</v>
      </c>
      <c r="V250" t="s">
        <v>445</v>
      </c>
      <c r="Z250" t="s">
        <v>30</v>
      </c>
    </row>
    <row r="251" spans="1:27" x14ac:dyDescent="0.3">
      <c r="A251" t="s">
        <v>971</v>
      </c>
      <c r="B251" t="s">
        <v>427</v>
      </c>
      <c r="C251" t="s">
        <v>192</v>
      </c>
      <c r="D251">
        <v>380</v>
      </c>
      <c r="E251">
        <v>425</v>
      </c>
      <c r="F251" t="s">
        <v>28</v>
      </c>
      <c r="G251" t="s">
        <v>13</v>
      </c>
      <c r="J251">
        <v>182</v>
      </c>
      <c r="K251">
        <v>91</v>
      </c>
      <c r="L251" t="s">
        <v>193</v>
      </c>
      <c r="M251" t="s">
        <v>193</v>
      </c>
      <c r="N251" t="s">
        <v>193</v>
      </c>
      <c r="O251" t="s">
        <v>193</v>
      </c>
      <c r="P251" t="s">
        <v>193</v>
      </c>
      <c r="R251">
        <v>40</v>
      </c>
      <c r="U251">
        <f>COUNTA(Table8[[#This Row],[Thermal Cycling]:[Hail Stress Sequence (2024-)]])</f>
        <v>6</v>
      </c>
      <c r="V251" t="s">
        <v>464</v>
      </c>
      <c r="Z251" t="s">
        <v>16</v>
      </c>
    </row>
    <row r="252" spans="1:27" x14ac:dyDescent="0.3">
      <c r="A252" t="s">
        <v>972</v>
      </c>
      <c r="B252" t="s">
        <v>427</v>
      </c>
      <c r="C252" t="s">
        <v>430</v>
      </c>
      <c r="D252">
        <v>430</v>
      </c>
      <c r="E252">
        <v>475</v>
      </c>
      <c r="F252" t="s">
        <v>28</v>
      </c>
      <c r="G252" t="s">
        <v>13</v>
      </c>
      <c r="J252">
        <v>182</v>
      </c>
      <c r="K252">
        <v>91</v>
      </c>
      <c r="L252" t="s">
        <v>193</v>
      </c>
      <c r="M252" t="s">
        <v>193</v>
      </c>
      <c r="N252" t="s">
        <v>193</v>
      </c>
      <c r="O252" t="s">
        <v>193</v>
      </c>
      <c r="P252" t="s">
        <v>193</v>
      </c>
      <c r="R252">
        <v>40</v>
      </c>
      <c r="U252">
        <f>COUNTA(Table8[[#This Row],[Thermal Cycling]:[Hail Stress Sequence (2024-)]])</f>
        <v>6</v>
      </c>
      <c r="V252" t="s">
        <v>464</v>
      </c>
      <c r="Z252" t="s">
        <v>16</v>
      </c>
    </row>
    <row r="253" spans="1:27" x14ac:dyDescent="0.3">
      <c r="A253" t="s">
        <v>973</v>
      </c>
      <c r="B253" t="s">
        <v>427</v>
      </c>
      <c r="C253" t="s">
        <v>434</v>
      </c>
      <c r="D253">
        <v>480</v>
      </c>
      <c r="E253">
        <v>525</v>
      </c>
      <c r="F253" t="s">
        <v>28</v>
      </c>
      <c r="G253" t="s">
        <v>13</v>
      </c>
      <c r="J253">
        <v>182</v>
      </c>
      <c r="K253">
        <v>91</v>
      </c>
      <c r="L253" t="s">
        <v>193</v>
      </c>
      <c r="M253" t="s">
        <v>193</v>
      </c>
      <c r="N253" t="s">
        <v>193</v>
      </c>
      <c r="O253" t="s">
        <v>193</v>
      </c>
      <c r="P253" t="s">
        <v>193</v>
      </c>
      <c r="R253">
        <v>40</v>
      </c>
      <c r="U253">
        <f>COUNTA(Table8[[#This Row],[Thermal Cycling]:[Hail Stress Sequence (2024-)]])</f>
        <v>6</v>
      </c>
      <c r="V253" t="s">
        <v>464</v>
      </c>
      <c r="Z253" t="s">
        <v>16</v>
      </c>
    </row>
    <row r="254" spans="1:27" x14ac:dyDescent="0.3">
      <c r="A254" t="s">
        <v>974</v>
      </c>
      <c r="B254" t="s">
        <v>427</v>
      </c>
      <c r="C254" t="s">
        <v>429</v>
      </c>
      <c r="D254">
        <v>530</v>
      </c>
      <c r="E254">
        <v>575</v>
      </c>
      <c r="F254" t="s">
        <v>28</v>
      </c>
      <c r="G254" t="s">
        <v>13</v>
      </c>
      <c r="J254">
        <v>182</v>
      </c>
      <c r="K254">
        <v>91</v>
      </c>
      <c r="L254" t="s">
        <v>193</v>
      </c>
      <c r="M254" t="s">
        <v>193</v>
      </c>
      <c r="N254" t="s">
        <v>193</v>
      </c>
      <c r="O254" t="s">
        <v>193</v>
      </c>
      <c r="P254" t="s">
        <v>193</v>
      </c>
      <c r="R254">
        <v>40</v>
      </c>
      <c r="U254">
        <f>COUNTA(Table8[[#This Row],[Thermal Cycling]:[Hail Stress Sequence (2024-)]])</f>
        <v>6</v>
      </c>
      <c r="V254" t="s">
        <v>464</v>
      </c>
      <c r="Z254" t="s">
        <v>16</v>
      </c>
    </row>
    <row r="255" spans="1:27" x14ac:dyDescent="0.3">
      <c r="A255" t="s">
        <v>967</v>
      </c>
      <c r="B255" t="s">
        <v>427</v>
      </c>
      <c r="C255" t="s">
        <v>192</v>
      </c>
      <c r="D255">
        <v>380</v>
      </c>
      <c r="E255">
        <v>425</v>
      </c>
      <c r="F255" t="s">
        <v>11</v>
      </c>
      <c r="G255" t="s">
        <v>13</v>
      </c>
      <c r="J255">
        <v>182</v>
      </c>
      <c r="K255">
        <v>91</v>
      </c>
      <c r="P255" t="s">
        <v>193</v>
      </c>
      <c r="U255">
        <f>COUNTA(Table8[[#This Row],[Thermal Cycling]:[Hail Stress Sequence (2024-)]])</f>
        <v>1</v>
      </c>
      <c r="V255" t="s">
        <v>464</v>
      </c>
      <c r="Z255" t="s">
        <v>16</v>
      </c>
    </row>
    <row r="256" spans="1:27" x14ac:dyDescent="0.3">
      <c r="A256" t="s">
        <v>968</v>
      </c>
      <c r="B256" t="s">
        <v>427</v>
      </c>
      <c r="C256" t="s">
        <v>430</v>
      </c>
      <c r="D256">
        <v>430</v>
      </c>
      <c r="E256">
        <v>475</v>
      </c>
      <c r="F256" t="s">
        <v>11</v>
      </c>
      <c r="G256" t="s">
        <v>13</v>
      </c>
      <c r="J256">
        <v>182</v>
      </c>
      <c r="K256">
        <v>91</v>
      </c>
      <c r="P256" t="s">
        <v>193</v>
      </c>
      <c r="U256">
        <f>COUNTA(Table8[[#This Row],[Thermal Cycling]:[Hail Stress Sequence (2024-)]])</f>
        <v>1</v>
      </c>
      <c r="V256" t="s">
        <v>464</v>
      </c>
      <c r="Z256" t="s">
        <v>16</v>
      </c>
    </row>
    <row r="257" spans="1:26" x14ac:dyDescent="0.3">
      <c r="A257" t="s">
        <v>969</v>
      </c>
      <c r="B257" t="s">
        <v>427</v>
      </c>
      <c r="C257" t="s">
        <v>434</v>
      </c>
      <c r="D257">
        <v>480</v>
      </c>
      <c r="E257">
        <v>525</v>
      </c>
      <c r="F257" t="s">
        <v>11</v>
      </c>
      <c r="G257" t="s">
        <v>13</v>
      </c>
      <c r="J257">
        <v>182</v>
      </c>
      <c r="K257">
        <v>91</v>
      </c>
      <c r="P257" t="s">
        <v>193</v>
      </c>
      <c r="U257">
        <f>COUNTA(Table8[[#This Row],[Thermal Cycling]:[Hail Stress Sequence (2024-)]])</f>
        <v>1</v>
      </c>
      <c r="V257" t="s">
        <v>464</v>
      </c>
      <c r="Z257" t="s">
        <v>16</v>
      </c>
    </row>
    <row r="258" spans="1:26" x14ac:dyDescent="0.3">
      <c r="A258" t="s">
        <v>970</v>
      </c>
      <c r="B258" t="s">
        <v>427</v>
      </c>
      <c r="C258" t="s">
        <v>429</v>
      </c>
      <c r="D258">
        <v>530</v>
      </c>
      <c r="E258">
        <v>575</v>
      </c>
      <c r="F258" t="s">
        <v>11</v>
      </c>
      <c r="G258" t="s">
        <v>13</v>
      </c>
      <c r="J258">
        <v>182</v>
      </c>
      <c r="K258">
        <v>91</v>
      </c>
      <c r="P258" t="s">
        <v>193</v>
      </c>
      <c r="U258">
        <f>COUNTA(Table8[[#This Row],[Thermal Cycling]:[Hail Stress Sequence (2024-)]])</f>
        <v>1</v>
      </c>
      <c r="V258" t="s">
        <v>464</v>
      </c>
      <c r="Z258" t="s">
        <v>16</v>
      </c>
    </row>
    <row r="259" spans="1:26" x14ac:dyDescent="0.3">
      <c r="A259" t="s">
        <v>975</v>
      </c>
      <c r="B259" t="s">
        <v>427</v>
      </c>
      <c r="C259" t="s">
        <v>192</v>
      </c>
      <c r="D259">
        <v>380</v>
      </c>
      <c r="E259">
        <v>425</v>
      </c>
      <c r="F259" t="s">
        <v>32</v>
      </c>
      <c r="G259" t="s">
        <v>13</v>
      </c>
      <c r="J259">
        <v>182</v>
      </c>
      <c r="K259">
        <v>91</v>
      </c>
      <c r="P259" t="s">
        <v>193</v>
      </c>
      <c r="U259">
        <f>COUNTA(Table8[[#This Row],[Thermal Cycling]:[Hail Stress Sequence (2024-)]])</f>
        <v>1</v>
      </c>
      <c r="V259" t="s">
        <v>464</v>
      </c>
      <c r="Z259" t="s">
        <v>16</v>
      </c>
    </row>
    <row r="260" spans="1:26" x14ac:dyDescent="0.3">
      <c r="A260" t="s">
        <v>976</v>
      </c>
      <c r="B260" t="s">
        <v>427</v>
      </c>
      <c r="C260" t="s">
        <v>430</v>
      </c>
      <c r="D260">
        <v>430</v>
      </c>
      <c r="E260">
        <v>475</v>
      </c>
      <c r="F260" t="s">
        <v>32</v>
      </c>
      <c r="G260" t="s">
        <v>13</v>
      </c>
      <c r="J260">
        <v>182</v>
      </c>
      <c r="K260">
        <v>91</v>
      </c>
      <c r="P260" t="s">
        <v>193</v>
      </c>
      <c r="U260">
        <f>COUNTA(Table8[[#This Row],[Thermal Cycling]:[Hail Stress Sequence (2024-)]])</f>
        <v>1</v>
      </c>
      <c r="V260" t="s">
        <v>464</v>
      </c>
      <c r="Z260" t="s">
        <v>16</v>
      </c>
    </row>
    <row r="261" spans="1:26" x14ac:dyDescent="0.3">
      <c r="A261" t="s">
        <v>977</v>
      </c>
      <c r="B261" t="s">
        <v>427</v>
      </c>
      <c r="C261" t="s">
        <v>434</v>
      </c>
      <c r="D261">
        <v>480</v>
      </c>
      <c r="E261">
        <v>525</v>
      </c>
      <c r="F261" t="s">
        <v>32</v>
      </c>
      <c r="G261" t="s">
        <v>13</v>
      </c>
      <c r="J261">
        <v>182</v>
      </c>
      <c r="K261">
        <v>91</v>
      </c>
      <c r="P261" t="s">
        <v>193</v>
      </c>
      <c r="U261">
        <f>COUNTA(Table8[[#This Row],[Thermal Cycling]:[Hail Stress Sequence (2024-)]])</f>
        <v>1</v>
      </c>
      <c r="V261" t="s">
        <v>464</v>
      </c>
      <c r="Z261" t="s">
        <v>16</v>
      </c>
    </row>
    <row r="262" spans="1:26" x14ac:dyDescent="0.3">
      <c r="A262" t="s">
        <v>978</v>
      </c>
      <c r="B262" t="s">
        <v>427</v>
      </c>
      <c r="C262" t="s">
        <v>429</v>
      </c>
      <c r="D262">
        <v>530</v>
      </c>
      <c r="E262">
        <v>575</v>
      </c>
      <c r="F262" t="s">
        <v>32</v>
      </c>
      <c r="G262" t="s">
        <v>13</v>
      </c>
      <c r="J262">
        <v>182</v>
      </c>
      <c r="K262">
        <v>91</v>
      </c>
      <c r="P262" t="s">
        <v>193</v>
      </c>
      <c r="U262">
        <f>COUNTA(Table8[[#This Row],[Thermal Cycling]:[Hail Stress Sequence (2024-)]])</f>
        <v>1</v>
      </c>
      <c r="V262" t="s">
        <v>464</v>
      </c>
      <c r="Z262" t="s">
        <v>16</v>
      </c>
    </row>
    <row r="263" spans="1:26" x14ac:dyDescent="0.3">
      <c r="A263" t="s">
        <v>1067</v>
      </c>
      <c r="B263" t="s">
        <v>1066</v>
      </c>
      <c r="C263" t="s">
        <v>192</v>
      </c>
      <c r="D263">
        <v>380</v>
      </c>
      <c r="E263">
        <v>425</v>
      </c>
      <c r="F263" t="s">
        <v>32</v>
      </c>
      <c r="G263" t="s">
        <v>13</v>
      </c>
      <c r="J263">
        <v>182</v>
      </c>
      <c r="K263">
        <v>91</v>
      </c>
      <c r="L263" t="s">
        <v>193</v>
      </c>
      <c r="M263" t="s">
        <v>193</v>
      </c>
      <c r="N263" t="s">
        <v>193</v>
      </c>
      <c r="U263">
        <f>COUNTA(Table8[[#This Row],[Thermal Cycling]:[Hail Stress Sequence (2024-)]])</f>
        <v>3</v>
      </c>
      <c r="V263" t="s">
        <v>1141</v>
      </c>
      <c r="Z263" t="s">
        <v>864</v>
      </c>
    </row>
    <row r="264" spans="1:26" x14ac:dyDescent="0.3">
      <c r="A264" t="s">
        <v>818</v>
      </c>
      <c r="B264" t="s">
        <v>119</v>
      </c>
      <c r="C264" t="s">
        <v>431</v>
      </c>
      <c r="D264">
        <v>580</v>
      </c>
      <c r="E264">
        <v>625</v>
      </c>
      <c r="F264" t="s">
        <v>28</v>
      </c>
      <c r="G264" t="s">
        <v>13</v>
      </c>
      <c r="J264">
        <v>182</v>
      </c>
      <c r="K264">
        <v>91</v>
      </c>
      <c r="L264" t="s">
        <v>193</v>
      </c>
      <c r="M264" t="s">
        <v>193</v>
      </c>
      <c r="N264" t="s">
        <v>193</v>
      </c>
      <c r="U264">
        <f>COUNTA(Table8[[#This Row],[Thermal Cycling]:[Hail Stress Sequence (2024-)]])</f>
        <v>3</v>
      </c>
      <c r="V264" t="s">
        <v>471</v>
      </c>
      <c r="Z264" t="s">
        <v>438</v>
      </c>
    </row>
    <row r="265" spans="1:26" x14ac:dyDescent="0.3">
      <c r="A265" t="s">
        <v>1069</v>
      </c>
      <c r="B265" t="s">
        <v>1068</v>
      </c>
      <c r="C265" t="s">
        <v>430</v>
      </c>
      <c r="D265">
        <v>430</v>
      </c>
      <c r="E265">
        <v>475</v>
      </c>
      <c r="F265" t="s">
        <v>28</v>
      </c>
      <c r="G265" t="s">
        <v>13</v>
      </c>
      <c r="J265">
        <v>182</v>
      </c>
      <c r="K265">
        <v>91</v>
      </c>
      <c r="L265" t="s">
        <v>193</v>
      </c>
      <c r="M265" t="s">
        <v>193</v>
      </c>
      <c r="N265" t="s">
        <v>193</v>
      </c>
      <c r="O265" t="s">
        <v>193</v>
      </c>
      <c r="P265" t="s">
        <v>193</v>
      </c>
      <c r="U265">
        <f>COUNTA(Table8[[#This Row],[Thermal Cycling]:[Hail Stress Sequence (2024-)]])</f>
        <v>5</v>
      </c>
      <c r="V265" t="s">
        <v>1142</v>
      </c>
      <c r="Z265" t="s">
        <v>30</v>
      </c>
    </row>
    <row r="266" spans="1:26" x14ac:dyDescent="0.3">
      <c r="A266" t="s">
        <v>1070</v>
      </c>
      <c r="B266" t="s">
        <v>1068</v>
      </c>
      <c r="C266" t="s">
        <v>429</v>
      </c>
      <c r="D266">
        <v>530</v>
      </c>
      <c r="E266">
        <v>575</v>
      </c>
      <c r="F266" t="s">
        <v>28</v>
      </c>
      <c r="G266" t="s">
        <v>13</v>
      </c>
      <c r="J266">
        <v>182</v>
      </c>
      <c r="K266">
        <v>91</v>
      </c>
      <c r="L266" t="s">
        <v>193</v>
      </c>
      <c r="M266" t="s">
        <v>193</v>
      </c>
      <c r="N266" t="s">
        <v>193</v>
      </c>
      <c r="O266" t="s">
        <v>193</v>
      </c>
      <c r="P266" t="s">
        <v>193</v>
      </c>
      <c r="U266">
        <f>COUNTA(Table8[[#This Row],[Thermal Cycling]:[Hail Stress Sequence (2024-)]])</f>
        <v>5</v>
      </c>
      <c r="V266" t="s">
        <v>1142</v>
      </c>
      <c r="Z266" t="s">
        <v>30</v>
      </c>
    </row>
    <row r="267" spans="1:26" x14ac:dyDescent="0.3">
      <c r="A267" t="s">
        <v>1071</v>
      </c>
      <c r="B267" t="s">
        <v>1068</v>
      </c>
      <c r="C267" t="s">
        <v>431</v>
      </c>
      <c r="D267">
        <v>580</v>
      </c>
      <c r="E267">
        <v>625</v>
      </c>
      <c r="F267" t="s">
        <v>28</v>
      </c>
      <c r="G267" t="s">
        <v>13</v>
      </c>
      <c r="J267">
        <v>182</v>
      </c>
      <c r="K267">
        <v>91</v>
      </c>
      <c r="M267" t="s">
        <v>193</v>
      </c>
      <c r="O267" t="s">
        <v>193</v>
      </c>
      <c r="P267" t="s">
        <v>193</v>
      </c>
      <c r="U267">
        <f>COUNTA(Table8[[#This Row],[Thermal Cycling]:[Hail Stress Sequence (2024-)]])</f>
        <v>3</v>
      </c>
      <c r="V267" t="s">
        <v>1142</v>
      </c>
      <c r="Z267" t="s">
        <v>30</v>
      </c>
    </row>
    <row r="268" spans="1:26" x14ac:dyDescent="0.3">
      <c r="A268" t="s">
        <v>1072</v>
      </c>
      <c r="B268" t="s">
        <v>1068</v>
      </c>
      <c r="C268" t="s">
        <v>192</v>
      </c>
      <c r="D268">
        <v>380</v>
      </c>
      <c r="E268">
        <v>425</v>
      </c>
      <c r="F268" t="s">
        <v>32</v>
      </c>
      <c r="G268" t="s">
        <v>13</v>
      </c>
      <c r="J268">
        <v>182</v>
      </c>
      <c r="K268">
        <v>91</v>
      </c>
      <c r="P268" t="s">
        <v>193</v>
      </c>
      <c r="U268">
        <f>COUNTA(Table8[[#This Row],[Thermal Cycling]:[Hail Stress Sequence (2024-)]])</f>
        <v>1</v>
      </c>
      <c r="V268" t="s">
        <v>1142</v>
      </c>
      <c r="Z268" t="s">
        <v>30</v>
      </c>
    </row>
    <row r="269" spans="1:26" x14ac:dyDescent="0.3">
      <c r="A269" t="s">
        <v>1073</v>
      </c>
      <c r="B269" t="s">
        <v>1068</v>
      </c>
      <c r="C269" t="s">
        <v>430</v>
      </c>
      <c r="D269">
        <v>430</v>
      </c>
      <c r="E269">
        <v>475</v>
      </c>
      <c r="F269" t="s">
        <v>32</v>
      </c>
      <c r="G269" t="s">
        <v>13</v>
      </c>
      <c r="J269">
        <v>182</v>
      </c>
      <c r="K269">
        <v>91</v>
      </c>
      <c r="P269" t="s">
        <v>193</v>
      </c>
      <c r="U269">
        <f>COUNTA(Table8[[#This Row],[Thermal Cycling]:[Hail Stress Sequence (2024-)]])</f>
        <v>1</v>
      </c>
      <c r="V269" t="s">
        <v>1142</v>
      </c>
      <c r="Z269" t="s">
        <v>30</v>
      </c>
    </row>
    <row r="270" spans="1:26" x14ac:dyDescent="0.3">
      <c r="A270" t="s">
        <v>1074</v>
      </c>
      <c r="B270" t="s">
        <v>1068</v>
      </c>
      <c r="C270" t="s">
        <v>429</v>
      </c>
      <c r="D270">
        <v>530</v>
      </c>
      <c r="E270">
        <v>575</v>
      </c>
      <c r="F270" t="s">
        <v>32</v>
      </c>
      <c r="G270" t="s">
        <v>13</v>
      </c>
      <c r="J270">
        <v>182</v>
      </c>
      <c r="K270">
        <v>91</v>
      </c>
      <c r="P270" t="s">
        <v>193</v>
      </c>
      <c r="U270">
        <f>COUNTA(Table8[[#This Row],[Thermal Cycling]:[Hail Stress Sequence (2024-)]])</f>
        <v>1</v>
      </c>
      <c r="V270" t="s">
        <v>1142</v>
      </c>
      <c r="Z270" t="s">
        <v>30</v>
      </c>
    </row>
    <row r="271" spans="1:26" x14ac:dyDescent="0.3">
      <c r="A271" t="s">
        <v>1075</v>
      </c>
      <c r="B271" t="s">
        <v>1068</v>
      </c>
      <c r="C271" t="s">
        <v>431</v>
      </c>
      <c r="D271">
        <v>580</v>
      </c>
      <c r="E271">
        <v>625</v>
      </c>
      <c r="F271" t="s">
        <v>32</v>
      </c>
      <c r="G271" t="s">
        <v>13</v>
      </c>
      <c r="J271">
        <v>182</v>
      </c>
      <c r="K271">
        <v>91</v>
      </c>
      <c r="P271" t="s">
        <v>193</v>
      </c>
      <c r="U271">
        <f>COUNTA(Table8[[#This Row],[Thermal Cycling]:[Hail Stress Sequence (2024-)]])</f>
        <v>1</v>
      </c>
      <c r="V271" t="s">
        <v>1142</v>
      </c>
      <c r="Z271" t="s">
        <v>30</v>
      </c>
    </row>
    <row r="272" spans="1:26" x14ac:dyDescent="0.3">
      <c r="A272" t="s">
        <v>1077</v>
      </c>
      <c r="B272" t="s">
        <v>1076</v>
      </c>
      <c r="C272" t="s">
        <v>429</v>
      </c>
      <c r="D272">
        <v>530</v>
      </c>
      <c r="E272">
        <v>575</v>
      </c>
      <c r="F272" t="s">
        <v>28</v>
      </c>
      <c r="G272" t="s">
        <v>13</v>
      </c>
      <c r="J272">
        <v>182</v>
      </c>
      <c r="K272">
        <v>91</v>
      </c>
      <c r="L272" t="s">
        <v>193</v>
      </c>
      <c r="M272" t="s">
        <v>193</v>
      </c>
      <c r="N272" t="s">
        <v>193</v>
      </c>
      <c r="O272" t="s">
        <v>193</v>
      </c>
      <c r="P272" t="s">
        <v>193</v>
      </c>
      <c r="R272">
        <v>40</v>
      </c>
      <c r="U272">
        <f>COUNTA(Table8[[#This Row],[Thermal Cycling]:[Hail Stress Sequence (2024-)]])</f>
        <v>6</v>
      </c>
      <c r="V272" t="s">
        <v>1143</v>
      </c>
      <c r="Z272" t="s">
        <v>16</v>
      </c>
    </row>
    <row r="273" spans="1:27" x14ac:dyDescent="0.3">
      <c r="A273" t="s">
        <v>1078</v>
      </c>
      <c r="B273" t="s">
        <v>1076</v>
      </c>
      <c r="C273" t="s">
        <v>429</v>
      </c>
      <c r="D273">
        <v>530</v>
      </c>
      <c r="E273">
        <v>575</v>
      </c>
      <c r="F273" t="s">
        <v>32</v>
      </c>
      <c r="G273" t="s">
        <v>13</v>
      </c>
      <c r="J273">
        <v>182</v>
      </c>
      <c r="K273">
        <v>91</v>
      </c>
      <c r="P273" t="s">
        <v>193</v>
      </c>
      <c r="U273">
        <f>COUNTA(Table8[[#This Row],[Thermal Cycling]:[Hail Stress Sequence (2024-)]])</f>
        <v>1</v>
      </c>
      <c r="V273" t="s">
        <v>1143</v>
      </c>
      <c r="Z273" t="s">
        <v>16</v>
      </c>
    </row>
    <row r="274" spans="1:27" x14ac:dyDescent="0.3">
      <c r="A274" t="s">
        <v>889</v>
      </c>
      <c r="B274" t="s">
        <v>417</v>
      </c>
      <c r="C274" t="s">
        <v>431</v>
      </c>
      <c r="D274">
        <v>580</v>
      </c>
      <c r="E274">
        <v>625</v>
      </c>
      <c r="F274" t="s">
        <v>28</v>
      </c>
      <c r="G274" t="s">
        <v>55</v>
      </c>
      <c r="J274">
        <v>182</v>
      </c>
      <c r="K274">
        <v>96</v>
      </c>
      <c r="L274" t="s">
        <v>193</v>
      </c>
      <c r="N274" t="s">
        <v>193</v>
      </c>
      <c r="O274" t="s">
        <v>193</v>
      </c>
      <c r="P274" t="s">
        <v>193</v>
      </c>
      <c r="Q274" t="s">
        <v>193</v>
      </c>
      <c r="R274">
        <v>40</v>
      </c>
      <c r="U274">
        <f>COUNTA(Table8[[#This Row],[Thermal Cycling]:[Hail Stress Sequence (2024-)]])</f>
        <v>6</v>
      </c>
      <c r="V274" t="s">
        <v>1144</v>
      </c>
      <c r="Z274" t="s">
        <v>30</v>
      </c>
      <c r="AA274" t="s">
        <v>478</v>
      </c>
    </row>
    <row r="275" spans="1:27" x14ac:dyDescent="0.3">
      <c r="A275" t="s">
        <v>330</v>
      </c>
      <c r="B275" t="s">
        <v>417</v>
      </c>
      <c r="C275" t="s">
        <v>431</v>
      </c>
      <c r="D275">
        <v>580</v>
      </c>
      <c r="E275">
        <v>625</v>
      </c>
      <c r="F275" t="s">
        <v>28</v>
      </c>
      <c r="G275" t="s">
        <v>13</v>
      </c>
      <c r="J275">
        <v>210</v>
      </c>
      <c r="K275">
        <v>105</v>
      </c>
      <c r="L275" t="s">
        <v>193</v>
      </c>
      <c r="M275" t="s">
        <v>193</v>
      </c>
      <c r="N275" t="s">
        <v>193</v>
      </c>
      <c r="O275" t="s">
        <v>193</v>
      </c>
      <c r="R275">
        <v>40</v>
      </c>
      <c r="U275">
        <f>COUNTA(Table8[[#This Row],[Thermal Cycling]:[Hail Stress Sequence (2024-)]])</f>
        <v>5</v>
      </c>
      <c r="V275" t="s">
        <v>1144</v>
      </c>
      <c r="Z275" t="s">
        <v>30</v>
      </c>
      <c r="AA275" t="s">
        <v>478</v>
      </c>
    </row>
    <row r="276" spans="1:27" x14ac:dyDescent="0.3">
      <c r="A276" t="s">
        <v>332</v>
      </c>
      <c r="B276" t="s">
        <v>417</v>
      </c>
      <c r="C276" t="s">
        <v>432</v>
      </c>
      <c r="D276">
        <v>630</v>
      </c>
      <c r="E276">
        <v>675</v>
      </c>
      <c r="F276" t="s">
        <v>28</v>
      </c>
      <c r="G276" t="s">
        <v>13</v>
      </c>
      <c r="J276">
        <v>210</v>
      </c>
      <c r="K276">
        <v>105</v>
      </c>
      <c r="L276" t="s">
        <v>193</v>
      </c>
      <c r="M276" t="s">
        <v>193</v>
      </c>
      <c r="N276" t="s">
        <v>193</v>
      </c>
      <c r="O276" t="s">
        <v>193</v>
      </c>
      <c r="R276">
        <v>40</v>
      </c>
      <c r="U276">
        <f>COUNTA(Table8[[#This Row],[Thermal Cycling]:[Hail Stress Sequence (2024-)]])</f>
        <v>5</v>
      </c>
      <c r="V276" t="s">
        <v>1144</v>
      </c>
      <c r="Z276" t="s">
        <v>30</v>
      </c>
      <c r="AA276" t="s">
        <v>478</v>
      </c>
    </row>
    <row r="277" spans="1:27" x14ac:dyDescent="0.3">
      <c r="A277" t="s">
        <v>1082</v>
      </c>
      <c r="B277" t="s">
        <v>1079</v>
      </c>
      <c r="C277" t="s">
        <v>431</v>
      </c>
      <c r="D277">
        <v>580</v>
      </c>
      <c r="E277">
        <v>625</v>
      </c>
      <c r="F277" t="s">
        <v>28</v>
      </c>
      <c r="G277" t="s">
        <v>55</v>
      </c>
      <c r="J277">
        <v>182</v>
      </c>
      <c r="K277">
        <v>91</v>
      </c>
      <c r="L277" t="s">
        <v>193</v>
      </c>
      <c r="M277" t="s">
        <v>193</v>
      </c>
      <c r="N277" t="s">
        <v>193</v>
      </c>
      <c r="P277" t="s">
        <v>193</v>
      </c>
      <c r="Q277" t="s">
        <v>193</v>
      </c>
      <c r="U277">
        <f>COUNTA(Table8[[#This Row],[Thermal Cycling]:[Hail Stress Sequence (2024-)]])</f>
        <v>5</v>
      </c>
      <c r="V277" t="s">
        <v>466</v>
      </c>
      <c r="Z277" t="s">
        <v>30</v>
      </c>
    </row>
    <row r="278" spans="1:27" x14ac:dyDescent="0.3">
      <c r="A278" t="s">
        <v>1080</v>
      </c>
      <c r="B278" t="s">
        <v>1079</v>
      </c>
      <c r="C278" t="s">
        <v>430</v>
      </c>
      <c r="D278">
        <v>430</v>
      </c>
      <c r="E278">
        <v>475</v>
      </c>
      <c r="F278" t="s">
        <v>28</v>
      </c>
      <c r="G278" t="s">
        <v>55</v>
      </c>
      <c r="J278">
        <v>182</v>
      </c>
      <c r="K278">
        <v>91</v>
      </c>
      <c r="L278" t="s">
        <v>193</v>
      </c>
      <c r="M278" t="s">
        <v>193</v>
      </c>
      <c r="P278" t="s">
        <v>193</v>
      </c>
      <c r="U278">
        <f>COUNTA(Table8[[#This Row],[Thermal Cycling]:[Hail Stress Sequence (2024-)]])</f>
        <v>3</v>
      </c>
      <c r="V278" t="s">
        <v>466</v>
      </c>
      <c r="Z278" t="s">
        <v>30</v>
      </c>
    </row>
    <row r="279" spans="1:27" x14ac:dyDescent="0.3">
      <c r="A279" t="s">
        <v>1081</v>
      </c>
      <c r="B279" t="s">
        <v>1079</v>
      </c>
      <c r="C279" t="s">
        <v>434</v>
      </c>
      <c r="D279">
        <v>480</v>
      </c>
      <c r="E279">
        <v>525</v>
      </c>
      <c r="F279" t="s">
        <v>28</v>
      </c>
      <c r="G279" t="s">
        <v>55</v>
      </c>
      <c r="J279">
        <v>182</v>
      </c>
      <c r="K279">
        <v>91</v>
      </c>
      <c r="L279" t="s">
        <v>193</v>
      </c>
      <c r="M279" t="s">
        <v>193</v>
      </c>
      <c r="P279" t="s">
        <v>193</v>
      </c>
      <c r="U279">
        <f>COUNTA(Table8[[#This Row],[Thermal Cycling]:[Hail Stress Sequence (2024-)]])</f>
        <v>3</v>
      </c>
      <c r="V279" t="s">
        <v>466</v>
      </c>
      <c r="Z279" t="s">
        <v>30</v>
      </c>
    </row>
    <row r="280" spans="1:27" x14ac:dyDescent="0.3">
      <c r="A280" t="s">
        <v>1084</v>
      </c>
      <c r="B280" t="s">
        <v>1083</v>
      </c>
      <c r="C280" t="s">
        <v>192</v>
      </c>
      <c r="D280">
        <v>380</v>
      </c>
      <c r="E280">
        <v>425</v>
      </c>
      <c r="F280" t="s">
        <v>11</v>
      </c>
      <c r="G280" t="s">
        <v>13</v>
      </c>
      <c r="J280">
        <v>182</v>
      </c>
      <c r="K280">
        <v>91</v>
      </c>
      <c r="R280">
        <v>40</v>
      </c>
      <c r="U280">
        <f>COUNTA(Table8[[#This Row],[Thermal Cycling]:[Hail Stress Sequence (2024-)]])</f>
        <v>1</v>
      </c>
      <c r="V280" t="s">
        <v>1145</v>
      </c>
      <c r="Z280" t="s">
        <v>16</v>
      </c>
    </row>
    <row r="281" spans="1:27" x14ac:dyDescent="0.3">
      <c r="A281" t="s">
        <v>1085</v>
      </c>
      <c r="B281" t="s">
        <v>1083</v>
      </c>
      <c r="C281" t="s">
        <v>430</v>
      </c>
      <c r="D281">
        <v>430</v>
      </c>
      <c r="E281">
        <v>475</v>
      </c>
      <c r="F281" t="s">
        <v>11</v>
      </c>
      <c r="G281" t="s">
        <v>13</v>
      </c>
      <c r="J281">
        <v>182</v>
      </c>
      <c r="K281">
        <v>91</v>
      </c>
      <c r="R281">
        <v>40</v>
      </c>
      <c r="U281">
        <f>COUNTA(Table8[[#This Row],[Thermal Cycling]:[Hail Stress Sequence (2024-)]])</f>
        <v>1</v>
      </c>
      <c r="V281" t="s">
        <v>1145</v>
      </c>
      <c r="Z281" t="s">
        <v>16</v>
      </c>
    </row>
    <row r="282" spans="1:27" x14ac:dyDescent="0.3">
      <c r="A282" t="s">
        <v>1086</v>
      </c>
      <c r="B282" t="s">
        <v>1083</v>
      </c>
      <c r="C282" t="s">
        <v>434</v>
      </c>
      <c r="D282">
        <v>480</v>
      </c>
      <c r="E282">
        <v>525</v>
      </c>
      <c r="F282" t="s">
        <v>11</v>
      </c>
      <c r="G282" t="s">
        <v>13</v>
      </c>
      <c r="J282">
        <v>182</v>
      </c>
      <c r="K282">
        <v>91</v>
      </c>
      <c r="R282">
        <v>40</v>
      </c>
      <c r="U282">
        <f>COUNTA(Table8[[#This Row],[Thermal Cycling]:[Hail Stress Sequence (2024-)]])</f>
        <v>1</v>
      </c>
      <c r="V282" t="s">
        <v>1145</v>
      </c>
      <c r="Z282" t="s">
        <v>16</v>
      </c>
    </row>
    <row r="283" spans="1:27" x14ac:dyDescent="0.3">
      <c r="A283" t="s">
        <v>1087</v>
      </c>
      <c r="B283" t="s">
        <v>1083</v>
      </c>
      <c r="C283" t="s">
        <v>429</v>
      </c>
      <c r="D283">
        <v>530</v>
      </c>
      <c r="E283">
        <v>575</v>
      </c>
      <c r="F283" t="s">
        <v>11</v>
      </c>
      <c r="G283" t="s">
        <v>13</v>
      </c>
      <c r="J283">
        <v>182</v>
      </c>
      <c r="K283">
        <v>91</v>
      </c>
      <c r="R283">
        <v>40</v>
      </c>
      <c r="U283">
        <f>COUNTA(Table8[[#This Row],[Thermal Cycling]:[Hail Stress Sequence (2024-)]])</f>
        <v>1</v>
      </c>
      <c r="V283" t="s">
        <v>1145</v>
      </c>
      <c r="Z283" t="s">
        <v>16</v>
      </c>
    </row>
    <row r="284" spans="1:27" x14ac:dyDescent="0.3">
      <c r="A284" t="s">
        <v>924</v>
      </c>
      <c r="B284" t="s">
        <v>420</v>
      </c>
      <c r="C284" t="s">
        <v>1118</v>
      </c>
      <c r="D284">
        <v>680</v>
      </c>
      <c r="E284">
        <v>725</v>
      </c>
      <c r="F284" t="s">
        <v>28</v>
      </c>
      <c r="G284" t="s">
        <v>55</v>
      </c>
      <c r="J284">
        <v>210</v>
      </c>
      <c r="K284">
        <v>105</v>
      </c>
      <c r="L284" t="s">
        <v>193</v>
      </c>
      <c r="M284" t="s">
        <v>193</v>
      </c>
      <c r="N284" t="s">
        <v>193</v>
      </c>
      <c r="O284" t="s">
        <v>193</v>
      </c>
      <c r="P284" t="s">
        <v>193</v>
      </c>
      <c r="Q284" t="s">
        <v>193</v>
      </c>
      <c r="R284">
        <v>40</v>
      </c>
      <c r="U284">
        <f>COUNTA(Table8[[#This Row],[Thermal Cycling]:[Hail Stress Sequence (2024-)]])</f>
        <v>7</v>
      </c>
      <c r="V284" t="s">
        <v>466</v>
      </c>
      <c r="W284" t="s">
        <v>461</v>
      </c>
      <c r="Z284" t="s">
        <v>30</v>
      </c>
      <c r="AA284" t="s">
        <v>30</v>
      </c>
    </row>
    <row r="285" spans="1:27" x14ac:dyDescent="0.3">
      <c r="A285" t="s">
        <v>778</v>
      </c>
      <c r="B285" t="s">
        <v>420</v>
      </c>
      <c r="C285" t="s">
        <v>431</v>
      </c>
      <c r="D285">
        <v>580</v>
      </c>
      <c r="E285">
        <v>625</v>
      </c>
      <c r="F285" t="s">
        <v>28</v>
      </c>
      <c r="G285" t="s">
        <v>55</v>
      </c>
      <c r="J285">
        <v>182</v>
      </c>
      <c r="K285">
        <v>91</v>
      </c>
      <c r="L285" t="s">
        <v>193</v>
      </c>
      <c r="M285" t="s">
        <v>193</v>
      </c>
      <c r="N285" t="s">
        <v>193</v>
      </c>
      <c r="O285" t="s">
        <v>193</v>
      </c>
      <c r="P285" t="s">
        <v>193</v>
      </c>
      <c r="U285">
        <f>COUNTA(Table8[[#This Row],[Thermal Cycling]:[Hail Stress Sequence (2024-)]])</f>
        <v>5</v>
      </c>
      <c r="V285" t="s">
        <v>466</v>
      </c>
      <c r="W285" t="s">
        <v>461</v>
      </c>
      <c r="Z285" t="s">
        <v>30</v>
      </c>
      <c r="AA285" t="s">
        <v>30</v>
      </c>
    </row>
    <row r="286" spans="1:27" x14ac:dyDescent="0.3">
      <c r="A286" t="s">
        <v>779</v>
      </c>
      <c r="B286" t="s">
        <v>420</v>
      </c>
      <c r="C286" t="s">
        <v>434</v>
      </c>
      <c r="D286">
        <v>480</v>
      </c>
      <c r="E286">
        <v>525</v>
      </c>
      <c r="F286" t="s">
        <v>28</v>
      </c>
      <c r="G286" t="s">
        <v>55</v>
      </c>
      <c r="J286">
        <v>182</v>
      </c>
      <c r="K286">
        <v>91</v>
      </c>
      <c r="L286" t="s">
        <v>193</v>
      </c>
      <c r="M286" t="s">
        <v>193</v>
      </c>
      <c r="N286" t="s">
        <v>193</v>
      </c>
      <c r="O286" t="s">
        <v>193</v>
      </c>
      <c r="P286" t="s">
        <v>193</v>
      </c>
      <c r="U286">
        <f>COUNTA(Table8[[#This Row],[Thermal Cycling]:[Hail Stress Sequence (2024-)]])</f>
        <v>5</v>
      </c>
      <c r="V286" t="s">
        <v>466</v>
      </c>
      <c r="W286" t="s">
        <v>461</v>
      </c>
      <c r="Z286" t="s">
        <v>30</v>
      </c>
      <c r="AA286" t="s">
        <v>30</v>
      </c>
    </row>
    <row r="287" spans="1:27" x14ac:dyDescent="0.3">
      <c r="A287" t="s">
        <v>780</v>
      </c>
      <c r="B287" t="s">
        <v>420</v>
      </c>
      <c r="C287" t="s">
        <v>430</v>
      </c>
      <c r="D287">
        <v>430</v>
      </c>
      <c r="E287">
        <v>475</v>
      </c>
      <c r="F287" t="s">
        <v>28</v>
      </c>
      <c r="G287" t="s">
        <v>55</v>
      </c>
      <c r="J287">
        <v>182</v>
      </c>
      <c r="K287">
        <v>91</v>
      </c>
      <c r="L287" t="s">
        <v>193</v>
      </c>
      <c r="M287" t="s">
        <v>193</v>
      </c>
      <c r="N287" t="s">
        <v>193</v>
      </c>
      <c r="O287" t="s">
        <v>193</v>
      </c>
      <c r="P287" t="s">
        <v>193</v>
      </c>
      <c r="U287">
        <f>COUNTA(Table8[[#This Row],[Thermal Cycling]:[Hail Stress Sequence (2024-)]])</f>
        <v>5</v>
      </c>
      <c r="V287" t="s">
        <v>466</v>
      </c>
      <c r="W287" t="s">
        <v>461</v>
      </c>
      <c r="Z287" t="s">
        <v>30</v>
      </c>
      <c r="AA287" t="s">
        <v>30</v>
      </c>
    </row>
    <row r="288" spans="1:27" x14ac:dyDescent="0.3">
      <c r="A288" t="s">
        <v>925</v>
      </c>
      <c r="B288" t="s">
        <v>420</v>
      </c>
      <c r="C288" t="s">
        <v>431</v>
      </c>
      <c r="D288">
        <v>580</v>
      </c>
      <c r="E288">
        <v>625</v>
      </c>
      <c r="F288" t="s">
        <v>28</v>
      </c>
      <c r="G288" t="s">
        <v>55</v>
      </c>
      <c r="J288">
        <v>182</v>
      </c>
      <c r="K288">
        <v>91</v>
      </c>
      <c r="M288" t="s">
        <v>193</v>
      </c>
      <c r="O288" t="s">
        <v>193</v>
      </c>
      <c r="P288" t="s">
        <v>193</v>
      </c>
      <c r="U288">
        <f>COUNTA(Table8[[#This Row],[Thermal Cycling]:[Hail Stress Sequence (2024-)]])</f>
        <v>3</v>
      </c>
      <c r="V288" t="s">
        <v>466</v>
      </c>
      <c r="W288" t="s">
        <v>461</v>
      </c>
      <c r="Z288" t="s">
        <v>30</v>
      </c>
      <c r="AA288" t="s">
        <v>30</v>
      </c>
    </row>
    <row r="289" spans="1:26" x14ac:dyDescent="0.3">
      <c r="A289" t="s">
        <v>854</v>
      </c>
      <c r="B289" t="s">
        <v>412</v>
      </c>
      <c r="C289" t="s">
        <v>192</v>
      </c>
      <c r="D289">
        <v>380</v>
      </c>
      <c r="E289">
        <v>425</v>
      </c>
      <c r="F289" t="s">
        <v>32</v>
      </c>
      <c r="G289" t="s">
        <v>13</v>
      </c>
      <c r="J289">
        <v>166</v>
      </c>
      <c r="K289">
        <v>166</v>
      </c>
      <c r="L289" t="s">
        <v>193</v>
      </c>
      <c r="M289" t="s">
        <v>193</v>
      </c>
      <c r="N289" t="s">
        <v>193</v>
      </c>
      <c r="P289" t="s">
        <v>193</v>
      </c>
      <c r="R289">
        <v>50</v>
      </c>
      <c r="U289">
        <f>COUNTA(Table8[[#This Row],[Thermal Cycling]:[Hail Stress Sequence (2024-)]])</f>
        <v>5</v>
      </c>
      <c r="V289" t="s">
        <v>632</v>
      </c>
      <c r="Z289" t="s">
        <v>476</v>
      </c>
    </row>
    <row r="290" spans="1:26" x14ac:dyDescent="0.3">
      <c r="A290" t="s">
        <v>404</v>
      </c>
      <c r="B290" t="s">
        <v>428</v>
      </c>
      <c r="C290" t="s">
        <v>430</v>
      </c>
      <c r="D290">
        <v>430</v>
      </c>
      <c r="E290">
        <v>475</v>
      </c>
      <c r="F290" t="s">
        <v>28</v>
      </c>
      <c r="G290" t="s">
        <v>13</v>
      </c>
      <c r="J290">
        <v>182</v>
      </c>
      <c r="K290">
        <v>91</v>
      </c>
      <c r="L290" t="s">
        <v>193</v>
      </c>
      <c r="M290" t="s">
        <v>193</v>
      </c>
      <c r="N290" t="s">
        <v>193</v>
      </c>
      <c r="O290" t="s">
        <v>193</v>
      </c>
      <c r="P290" t="s">
        <v>193</v>
      </c>
      <c r="U290">
        <f>COUNTA(Table8[[#This Row],[Thermal Cycling]:[Hail Stress Sequence (2024-)]])</f>
        <v>5</v>
      </c>
      <c r="V290" t="s">
        <v>465</v>
      </c>
      <c r="Z290" t="s">
        <v>30</v>
      </c>
    </row>
    <row r="291" spans="1:26" x14ac:dyDescent="0.3">
      <c r="A291" t="s">
        <v>979</v>
      </c>
      <c r="B291" t="s">
        <v>428</v>
      </c>
      <c r="C291" t="s">
        <v>434</v>
      </c>
      <c r="D291">
        <v>480</v>
      </c>
      <c r="E291">
        <v>525</v>
      </c>
      <c r="F291" t="s">
        <v>28</v>
      </c>
      <c r="G291" t="s">
        <v>13</v>
      </c>
      <c r="J291">
        <v>182</v>
      </c>
      <c r="K291">
        <v>91</v>
      </c>
      <c r="L291" t="s">
        <v>193</v>
      </c>
      <c r="M291" t="s">
        <v>193</v>
      </c>
      <c r="N291" t="s">
        <v>193</v>
      </c>
      <c r="O291" t="s">
        <v>193</v>
      </c>
      <c r="P291" t="s">
        <v>193</v>
      </c>
      <c r="U291">
        <f>COUNTA(Table8[[#This Row],[Thermal Cycling]:[Hail Stress Sequence (2024-)]])</f>
        <v>5</v>
      </c>
      <c r="V291" t="s">
        <v>465</v>
      </c>
      <c r="Z291" t="s">
        <v>30</v>
      </c>
    </row>
    <row r="292" spans="1:26" x14ac:dyDescent="0.3">
      <c r="A292" t="s">
        <v>406</v>
      </c>
      <c r="B292" t="s">
        <v>428</v>
      </c>
      <c r="C292" t="s">
        <v>429</v>
      </c>
      <c r="D292">
        <v>530</v>
      </c>
      <c r="E292">
        <v>575</v>
      </c>
      <c r="F292" t="s">
        <v>28</v>
      </c>
      <c r="G292" t="s">
        <v>13</v>
      </c>
      <c r="J292">
        <v>182</v>
      </c>
      <c r="K292">
        <v>91</v>
      </c>
      <c r="L292" t="s">
        <v>193</v>
      </c>
      <c r="M292" t="s">
        <v>193</v>
      </c>
      <c r="N292" t="s">
        <v>193</v>
      </c>
      <c r="O292" t="s">
        <v>193</v>
      </c>
      <c r="P292" t="s">
        <v>193</v>
      </c>
      <c r="U292">
        <f>COUNTA(Table8[[#This Row],[Thermal Cycling]:[Hail Stress Sequence (2024-)]])</f>
        <v>5</v>
      </c>
      <c r="V292" t="s">
        <v>465</v>
      </c>
      <c r="Z292" t="s">
        <v>30</v>
      </c>
    </row>
    <row r="293" spans="1:26" x14ac:dyDescent="0.3">
      <c r="A293" t="s">
        <v>401</v>
      </c>
      <c r="B293" t="s">
        <v>428</v>
      </c>
      <c r="C293" t="s">
        <v>192</v>
      </c>
      <c r="D293">
        <v>380</v>
      </c>
      <c r="E293">
        <v>425</v>
      </c>
      <c r="F293" t="s">
        <v>28</v>
      </c>
      <c r="G293" t="s">
        <v>13</v>
      </c>
      <c r="J293">
        <v>182</v>
      </c>
      <c r="K293">
        <v>91</v>
      </c>
      <c r="L293" t="s">
        <v>193</v>
      </c>
      <c r="M293" t="s">
        <v>193</v>
      </c>
      <c r="O293" t="s">
        <v>193</v>
      </c>
      <c r="P293" t="s">
        <v>193</v>
      </c>
      <c r="U293">
        <f>COUNTA(Table8[[#This Row],[Thermal Cycling]:[Hail Stress Sequence (2024-)]])</f>
        <v>4</v>
      </c>
      <c r="V293" t="s">
        <v>465</v>
      </c>
      <c r="Z293" t="s">
        <v>30</v>
      </c>
    </row>
    <row r="294" spans="1:26" x14ac:dyDescent="0.3">
      <c r="A294" t="s">
        <v>402</v>
      </c>
      <c r="B294" t="s">
        <v>428</v>
      </c>
      <c r="C294" t="s">
        <v>192</v>
      </c>
      <c r="D294">
        <v>380</v>
      </c>
      <c r="E294">
        <v>425</v>
      </c>
      <c r="F294" t="s">
        <v>32</v>
      </c>
      <c r="G294" t="s">
        <v>13</v>
      </c>
      <c r="J294">
        <v>182</v>
      </c>
      <c r="K294">
        <v>91</v>
      </c>
      <c r="P294" t="s">
        <v>193</v>
      </c>
      <c r="U294">
        <f>COUNTA(Table8[[#This Row],[Thermal Cycling]:[Hail Stress Sequence (2024-)]])</f>
        <v>1</v>
      </c>
      <c r="V294" t="s">
        <v>465</v>
      </c>
      <c r="Z294" t="s">
        <v>30</v>
      </c>
    </row>
    <row r="295" spans="1:26" x14ac:dyDescent="0.3">
      <c r="A295" t="s">
        <v>403</v>
      </c>
      <c r="B295" t="s">
        <v>428</v>
      </c>
      <c r="C295" t="s">
        <v>192</v>
      </c>
      <c r="D295">
        <v>380</v>
      </c>
      <c r="E295">
        <v>425</v>
      </c>
      <c r="F295" t="s">
        <v>32</v>
      </c>
      <c r="G295" t="s">
        <v>13</v>
      </c>
      <c r="J295">
        <v>182</v>
      </c>
      <c r="K295">
        <v>91</v>
      </c>
      <c r="P295" t="s">
        <v>193</v>
      </c>
      <c r="U295">
        <f>COUNTA(Table8[[#This Row],[Thermal Cycling]:[Hail Stress Sequence (2024-)]])</f>
        <v>1</v>
      </c>
      <c r="V295" t="s">
        <v>465</v>
      </c>
      <c r="Z295" t="s">
        <v>30</v>
      </c>
    </row>
    <row r="296" spans="1:26" x14ac:dyDescent="0.3">
      <c r="A296" t="s">
        <v>405</v>
      </c>
      <c r="B296" t="s">
        <v>428</v>
      </c>
      <c r="C296" t="s">
        <v>430</v>
      </c>
      <c r="D296">
        <v>430</v>
      </c>
      <c r="E296">
        <v>475</v>
      </c>
      <c r="F296" t="s">
        <v>32</v>
      </c>
      <c r="G296" t="s">
        <v>13</v>
      </c>
      <c r="J296">
        <v>182</v>
      </c>
      <c r="K296">
        <v>91</v>
      </c>
      <c r="P296" t="s">
        <v>193</v>
      </c>
      <c r="U296">
        <f>COUNTA(Table8[[#This Row],[Thermal Cycling]:[Hail Stress Sequence (2024-)]])</f>
        <v>1</v>
      </c>
      <c r="V296" t="s">
        <v>465</v>
      </c>
      <c r="Z296" t="s">
        <v>30</v>
      </c>
    </row>
    <row r="297" spans="1:26" x14ac:dyDescent="0.3">
      <c r="A297" t="s">
        <v>980</v>
      </c>
      <c r="B297" t="s">
        <v>428</v>
      </c>
      <c r="C297" t="s">
        <v>434</v>
      </c>
      <c r="D297">
        <v>480</v>
      </c>
      <c r="E297">
        <v>525</v>
      </c>
      <c r="F297" t="s">
        <v>32</v>
      </c>
      <c r="G297" t="s">
        <v>13</v>
      </c>
      <c r="J297">
        <v>182</v>
      </c>
      <c r="K297">
        <v>91</v>
      </c>
      <c r="P297" t="s">
        <v>193</v>
      </c>
      <c r="U297">
        <f>COUNTA(Table8[[#This Row],[Thermal Cycling]:[Hail Stress Sequence (2024-)]])</f>
        <v>1</v>
      </c>
      <c r="V297" t="s">
        <v>465</v>
      </c>
      <c r="Z297" t="s">
        <v>30</v>
      </c>
    </row>
    <row r="298" spans="1:26" x14ac:dyDescent="0.3">
      <c r="A298" t="s">
        <v>981</v>
      </c>
      <c r="B298" t="s">
        <v>428</v>
      </c>
      <c r="C298" t="s">
        <v>434</v>
      </c>
      <c r="D298">
        <v>480</v>
      </c>
      <c r="E298">
        <v>525</v>
      </c>
      <c r="F298" t="s">
        <v>32</v>
      </c>
      <c r="G298" t="s">
        <v>13</v>
      </c>
      <c r="J298">
        <v>182</v>
      </c>
      <c r="K298">
        <v>91</v>
      </c>
      <c r="P298" t="s">
        <v>193</v>
      </c>
      <c r="U298">
        <f>COUNTA(Table8[[#This Row],[Thermal Cycling]:[Hail Stress Sequence (2024-)]])</f>
        <v>1</v>
      </c>
      <c r="V298" t="s">
        <v>465</v>
      </c>
      <c r="Z298" t="s">
        <v>30</v>
      </c>
    </row>
    <row r="299" spans="1:26" x14ac:dyDescent="0.3">
      <c r="A299" t="s">
        <v>982</v>
      </c>
      <c r="B299" t="s">
        <v>428</v>
      </c>
      <c r="C299" t="s">
        <v>429</v>
      </c>
      <c r="D299">
        <v>530</v>
      </c>
      <c r="E299">
        <v>575</v>
      </c>
      <c r="F299" t="s">
        <v>32</v>
      </c>
      <c r="G299" t="s">
        <v>13</v>
      </c>
      <c r="J299">
        <v>182</v>
      </c>
      <c r="K299">
        <v>91</v>
      </c>
      <c r="P299" t="s">
        <v>193</v>
      </c>
      <c r="U299">
        <f>COUNTA(Table8[[#This Row],[Thermal Cycling]:[Hail Stress Sequence (2024-)]])</f>
        <v>1</v>
      </c>
      <c r="V299" t="s">
        <v>465</v>
      </c>
      <c r="Z299" t="s">
        <v>30</v>
      </c>
    </row>
    <row r="300" spans="1:26" x14ac:dyDescent="0.3">
      <c r="A300" t="s">
        <v>983</v>
      </c>
      <c r="B300" t="s">
        <v>428</v>
      </c>
      <c r="C300" t="s">
        <v>429</v>
      </c>
      <c r="D300">
        <v>530</v>
      </c>
      <c r="E300">
        <v>575</v>
      </c>
      <c r="F300" t="s">
        <v>32</v>
      </c>
      <c r="G300" t="s">
        <v>13</v>
      </c>
      <c r="J300">
        <v>182</v>
      </c>
      <c r="K300">
        <v>91</v>
      </c>
      <c r="P300" t="s">
        <v>193</v>
      </c>
      <c r="U300">
        <f>COUNTA(Table8[[#This Row],[Thermal Cycling]:[Hail Stress Sequence (2024-)]])</f>
        <v>1</v>
      </c>
      <c r="V300" t="s">
        <v>465</v>
      </c>
      <c r="Z300" t="s">
        <v>30</v>
      </c>
    </row>
    <row r="301" spans="1:26" x14ac:dyDescent="0.3">
      <c r="A301" t="s">
        <v>855</v>
      </c>
      <c r="B301" t="s">
        <v>150</v>
      </c>
      <c r="C301" t="s">
        <v>430</v>
      </c>
      <c r="D301">
        <v>430</v>
      </c>
      <c r="E301">
        <v>475</v>
      </c>
      <c r="F301" t="s">
        <v>28</v>
      </c>
      <c r="G301" t="s">
        <v>55</v>
      </c>
      <c r="J301">
        <v>182</v>
      </c>
      <c r="K301">
        <v>91</v>
      </c>
      <c r="L301" t="s">
        <v>193</v>
      </c>
      <c r="M301" t="s">
        <v>193</v>
      </c>
      <c r="N301" t="s">
        <v>193</v>
      </c>
      <c r="P301" t="s">
        <v>193</v>
      </c>
      <c r="R301">
        <v>40</v>
      </c>
      <c r="U301">
        <f>COUNTA(Table8[[#This Row],[Thermal Cycling]:[Hail Stress Sequence (2024-)]])</f>
        <v>5</v>
      </c>
      <c r="V301" t="s">
        <v>148</v>
      </c>
      <c r="Z301" t="s">
        <v>30</v>
      </c>
    </row>
    <row r="302" spans="1:26" x14ac:dyDescent="0.3">
      <c r="A302" t="s">
        <v>857</v>
      </c>
      <c r="B302" t="s">
        <v>150</v>
      </c>
      <c r="C302" t="s">
        <v>431</v>
      </c>
      <c r="D302">
        <v>580</v>
      </c>
      <c r="E302">
        <v>625</v>
      </c>
      <c r="F302" t="s">
        <v>28</v>
      </c>
      <c r="G302" t="s">
        <v>55</v>
      </c>
      <c r="J302">
        <v>182</v>
      </c>
      <c r="K302">
        <v>91</v>
      </c>
      <c r="L302" t="s">
        <v>193</v>
      </c>
      <c r="M302" t="s">
        <v>193</v>
      </c>
      <c r="N302" t="s">
        <v>193</v>
      </c>
      <c r="P302" t="s">
        <v>193</v>
      </c>
      <c r="R302">
        <v>40</v>
      </c>
      <c r="U302">
        <f>COUNTA(Table8[[#This Row],[Thermal Cycling]:[Hail Stress Sequence (2024-)]])</f>
        <v>5</v>
      </c>
      <c r="V302" t="s">
        <v>148</v>
      </c>
      <c r="Z302" t="s">
        <v>30</v>
      </c>
    </row>
    <row r="303" spans="1:26" x14ac:dyDescent="0.3">
      <c r="A303" t="s">
        <v>859</v>
      </c>
      <c r="B303" t="s">
        <v>150</v>
      </c>
      <c r="C303" t="s">
        <v>431</v>
      </c>
      <c r="D303">
        <v>580</v>
      </c>
      <c r="E303">
        <v>625</v>
      </c>
      <c r="F303" t="s">
        <v>28</v>
      </c>
      <c r="G303" t="s">
        <v>55</v>
      </c>
      <c r="J303">
        <v>182</v>
      </c>
      <c r="K303">
        <v>91</v>
      </c>
      <c r="M303" t="s">
        <v>193</v>
      </c>
      <c r="P303" t="s">
        <v>193</v>
      </c>
      <c r="U303">
        <f>COUNTA(Table8[[#This Row],[Thermal Cycling]:[Hail Stress Sequence (2024-)]])</f>
        <v>2</v>
      </c>
      <c r="V303" t="s">
        <v>148</v>
      </c>
      <c r="Z303" t="s">
        <v>30</v>
      </c>
    </row>
    <row r="304" spans="1:26" x14ac:dyDescent="0.3">
      <c r="A304" t="s">
        <v>856</v>
      </c>
      <c r="B304" t="s">
        <v>150</v>
      </c>
      <c r="C304" t="s">
        <v>430</v>
      </c>
      <c r="D304">
        <v>430</v>
      </c>
      <c r="E304">
        <v>475</v>
      </c>
      <c r="F304" t="s">
        <v>32</v>
      </c>
      <c r="G304" t="s">
        <v>55</v>
      </c>
      <c r="J304">
        <v>182</v>
      </c>
      <c r="K304">
        <v>91</v>
      </c>
      <c r="P304" t="s">
        <v>193</v>
      </c>
      <c r="U304">
        <f>COUNTA(Table8[[#This Row],[Thermal Cycling]:[Hail Stress Sequence (2024-)]])</f>
        <v>1</v>
      </c>
      <c r="V304" t="s">
        <v>148</v>
      </c>
      <c r="Z304" t="s">
        <v>30</v>
      </c>
    </row>
    <row r="305" spans="1:27" x14ac:dyDescent="0.3">
      <c r="A305" t="s">
        <v>858</v>
      </c>
      <c r="B305" t="s">
        <v>150</v>
      </c>
      <c r="C305" t="s">
        <v>431</v>
      </c>
      <c r="D305">
        <v>580</v>
      </c>
      <c r="E305">
        <v>625</v>
      </c>
      <c r="F305" t="s">
        <v>32</v>
      </c>
      <c r="G305" t="s">
        <v>55</v>
      </c>
      <c r="J305">
        <v>182</v>
      </c>
      <c r="K305">
        <v>91</v>
      </c>
      <c r="P305" t="s">
        <v>193</v>
      </c>
      <c r="U305">
        <f>COUNTA(Table8[[#This Row],[Thermal Cycling]:[Hail Stress Sequence (2024-)]])</f>
        <v>1</v>
      </c>
      <c r="V305" t="s">
        <v>148</v>
      </c>
      <c r="Z305" t="s">
        <v>30</v>
      </c>
    </row>
    <row r="306" spans="1:27" x14ac:dyDescent="0.3">
      <c r="A306" t="s">
        <v>1090</v>
      </c>
      <c r="B306" t="s">
        <v>1088</v>
      </c>
      <c r="C306" t="s">
        <v>429</v>
      </c>
      <c r="D306">
        <v>530</v>
      </c>
      <c r="E306">
        <v>575</v>
      </c>
      <c r="F306" t="s">
        <v>11</v>
      </c>
      <c r="G306" t="s">
        <v>13</v>
      </c>
      <c r="J306">
        <v>182</v>
      </c>
      <c r="K306">
        <v>91</v>
      </c>
      <c r="L306" t="s">
        <v>193</v>
      </c>
      <c r="O306" t="s">
        <v>193</v>
      </c>
      <c r="P306" t="s">
        <v>193</v>
      </c>
      <c r="R306">
        <v>50</v>
      </c>
      <c r="U306">
        <f>COUNTA(Table8[[#This Row],[Thermal Cycling]:[Hail Stress Sequence (2024-)]])</f>
        <v>4</v>
      </c>
      <c r="V306" t="s">
        <v>462</v>
      </c>
      <c r="Z306" t="s">
        <v>16</v>
      </c>
    </row>
    <row r="307" spans="1:27" x14ac:dyDescent="0.3">
      <c r="A307" t="s">
        <v>1093</v>
      </c>
      <c r="B307" t="s">
        <v>1088</v>
      </c>
      <c r="C307" t="s">
        <v>430</v>
      </c>
      <c r="D307">
        <v>430</v>
      </c>
      <c r="E307">
        <v>475</v>
      </c>
      <c r="F307" t="s">
        <v>11</v>
      </c>
      <c r="G307" t="s">
        <v>13</v>
      </c>
      <c r="J307">
        <v>182</v>
      </c>
      <c r="K307">
        <v>91</v>
      </c>
      <c r="L307" t="s">
        <v>193</v>
      </c>
      <c r="O307" t="s">
        <v>193</v>
      </c>
      <c r="P307" t="s">
        <v>193</v>
      </c>
      <c r="R307">
        <v>50</v>
      </c>
      <c r="U307">
        <f>COUNTA(Table8[[#This Row],[Thermal Cycling]:[Hail Stress Sequence (2024-)]])</f>
        <v>4</v>
      </c>
      <c r="V307" t="s">
        <v>462</v>
      </c>
      <c r="Z307" t="s">
        <v>16</v>
      </c>
    </row>
    <row r="308" spans="1:27" x14ac:dyDescent="0.3">
      <c r="A308" t="s">
        <v>1094</v>
      </c>
      <c r="B308" t="s">
        <v>1088</v>
      </c>
      <c r="C308" t="s">
        <v>434</v>
      </c>
      <c r="D308">
        <v>480</v>
      </c>
      <c r="E308">
        <v>525</v>
      </c>
      <c r="F308" t="s">
        <v>11</v>
      </c>
      <c r="G308" t="s">
        <v>13</v>
      </c>
      <c r="J308">
        <v>182</v>
      </c>
      <c r="K308">
        <v>91</v>
      </c>
      <c r="L308" t="s">
        <v>193</v>
      </c>
      <c r="O308" t="s">
        <v>193</v>
      </c>
      <c r="P308" t="s">
        <v>193</v>
      </c>
      <c r="R308">
        <v>50</v>
      </c>
      <c r="U308">
        <f>COUNTA(Table8[[#This Row],[Thermal Cycling]:[Hail Stress Sequence (2024-)]])</f>
        <v>4</v>
      </c>
      <c r="V308" t="s">
        <v>462</v>
      </c>
      <c r="Z308" t="s">
        <v>16</v>
      </c>
    </row>
    <row r="309" spans="1:27" x14ac:dyDescent="0.3">
      <c r="A309" t="s">
        <v>1092</v>
      </c>
      <c r="B309" t="s">
        <v>1088</v>
      </c>
      <c r="C309" t="s">
        <v>431</v>
      </c>
      <c r="D309">
        <v>580</v>
      </c>
      <c r="E309">
        <v>625</v>
      </c>
      <c r="F309" t="s">
        <v>11</v>
      </c>
      <c r="G309" t="s">
        <v>13</v>
      </c>
      <c r="J309">
        <v>182</v>
      </c>
      <c r="K309">
        <v>91</v>
      </c>
      <c r="O309" t="s">
        <v>193</v>
      </c>
      <c r="P309" t="s">
        <v>193</v>
      </c>
      <c r="U309">
        <f>COUNTA(Table8[[#This Row],[Thermal Cycling]:[Hail Stress Sequence (2024-)]])</f>
        <v>2</v>
      </c>
      <c r="V309" t="s">
        <v>462</v>
      </c>
      <c r="Z309" t="s">
        <v>16</v>
      </c>
    </row>
    <row r="310" spans="1:27" x14ac:dyDescent="0.3">
      <c r="A310" t="s">
        <v>1089</v>
      </c>
      <c r="B310" t="s">
        <v>1088</v>
      </c>
      <c r="C310" t="s">
        <v>429</v>
      </c>
      <c r="D310">
        <v>530</v>
      </c>
      <c r="E310">
        <v>575</v>
      </c>
      <c r="F310" t="s">
        <v>28</v>
      </c>
      <c r="G310" t="s">
        <v>13</v>
      </c>
      <c r="J310">
        <v>182</v>
      </c>
      <c r="K310">
        <v>91</v>
      </c>
      <c r="P310" t="s">
        <v>193</v>
      </c>
      <c r="U310">
        <f>COUNTA(Table8[[#This Row],[Thermal Cycling]:[Hail Stress Sequence (2024-)]])</f>
        <v>1</v>
      </c>
      <c r="V310" t="s">
        <v>462</v>
      </c>
      <c r="Z310" t="s">
        <v>16</v>
      </c>
    </row>
    <row r="311" spans="1:27" x14ac:dyDescent="0.3">
      <c r="A311" t="s">
        <v>1091</v>
      </c>
      <c r="B311" t="s">
        <v>1088</v>
      </c>
      <c r="C311" t="s">
        <v>431</v>
      </c>
      <c r="D311">
        <v>580</v>
      </c>
      <c r="E311">
        <v>625</v>
      </c>
      <c r="F311" t="s">
        <v>28</v>
      </c>
      <c r="G311" t="s">
        <v>13</v>
      </c>
      <c r="J311">
        <v>182</v>
      </c>
      <c r="K311">
        <v>91</v>
      </c>
      <c r="P311" t="s">
        <v>193</v>
      </c>
      <c r="U311">
        <f>COUNTA(Table8[[#This Row],[Thermal Cycling]:[Hail Stress Sequence (2024-)]])</f>
        <v>1</v>
      </c>
      <c r="V311" t="s">
        <v>462</v>
      </c>
      <c r="Z311" t="s">
        <v>16</v>
      </c>
    </row>
    <row r="312" spans="1:27" x14ac:dyDescent="0.3">
      <c r="A312" t="s">
        <v>1103</v>
      </c>
      <c r="B312" t="s">
        <v>1095</v>
      </c>
      <c r="C312" t="s">
        <v>429</v>
      </c>
      <c r="D312">
        <v>530</v>
      </c>
      <c r="E312">
        <v>575</v>
      </c>
      <c r="F312" t="s">
        <v>28</v>
      </c>
      <c r="G312" t="s">
        <v>13</v>
      </c>
      <c r="J312">
        <v>182</v>
      </c>
      <c r="K312">
        <v>91</v>
      </c>
      <c r="L312" t="s">
        <v>193</v>
      </c>
      <c r="M312" t="s">
        <v>193</v>
      </c>
      <c r="N312" t="s">
        <v>193</v>
      </c>
      <c r="P312" t="s">
        <v>193</v>
      </c>
      <c r="Q312" t="s">
        <v>193</v>
      </c>
      <c r="U312">
        <f>COUNTA(Table8[[#This Row],[Thermal Cycling]:[Hail Stress Sequence (2024-)]])</f>
        <v>5</v>
      </c>
      <c r="V312" t="s">
        <v>481</v>
      </c>
      <c r="W312" t="s">
        <v>148</v>
      </c>
      <c r="Z312" t="s">
        <v>30</v>
      </c>
      <c r="AA312" t="s">
        <v>30</v>
      </c>
    </row>
    <row r="313" spans="1:27" x14ac:dyDescent="0.3">
      <c r="A313" t="s">
        <v>1100</v>
      </c>
      <c r="B313" t="s">
        <v>1095</v>
      </c>
      <c r="C313" t="s">
        <v>192</v>
      </c>
      <c r="D313">
        <v>380</v>
      </c>
      <c r="E313">
        <v>425</v>
      </c>
      <c r="F313" t="s">
        <v>28</v>
      </c>
      <c r="G313" t="s">
        <v>13</v>
      </c>
      <c r="J313">
        <v>182</v>
      </c>
      <c r="K313">
        <v>91</v>
      </c>
      <c r="L313" t="s">
        <v>193</v>
      </c>
      <c r="M313" t="s">
        <v>193</v>
      </c>
      <c r="N313" t="s">
        <v>193</v>
      </c>
      <c r="P313" t="s">
        <v>193</v>
      </c>
      <c r="U313">
        <f>COUNTA(Table8[[#This Row],[Thermal Cycling]:[Hail Stress Sequence (2024-)]])</f>
        <v>4</v>
      </c>
      <c r="V313" t="s">
        <v>481</v>
      </c>
      <c r="W313" t="s">
        <v>148</v>
      </c>
      <c r="Z313" t="s">
        <v>30</v>
      </c>
      <c r="AA313" t="s">
        <v>30</v>
      </c>
    </row>
    <row r="314" spans="1:27" x14ac:dyDescent="0.3">
      <c r="A314" t="s">
        <v>1101</v>
      </c>
      <c r="B314" t="s">
        <v>1095</v>
      </c>
      <c r="C314" t="s">
        <v>430</v>
      </c>
      <c r="D314">
        <v>430</v>
      </c>
      <c r="E314">
        <v>475</v>
      </c>
      <c r="F314" t="s">
        <v>28</v>
      </c>
      <c r="G314" t="s">
        <v>13</v>
      </c>
      <c r="J314">
        <v>182</v>
      </c>
      <c r="K314">
        <v>91</v>
      </c>
      <c r="L314" t="s">
        <v>193</v>
      </c>
      <c r="M314" t="s">
        <v>193</v>
      </c>
      <c r="N314" t="s">
        <v>193</v>
      </c>
      <c r="P314" t="s">
        <v>193</v>
      </c>
      <c r="U314">
        <f>COUNTA(Table8[[#This Row],[Thermal Cycling]:[Hail Stress Sequence (2024-)]])</f>
        <v>4</v>
      </c>
      <c r="V314" t="s">
        <v>481</v>
      </c>
      <c r="W314" t="s">
        <v>148</v>
      </c>
      <c r="Z314" t="s">
        <v>30</v>
      </c>
      <c r="AA314" t="s">
        <v>30</v>
      </c>
    </row>
    <row r="315" spans="1:27" x14ac:dyDescent="0.3">
      <c r="A315" t="s">
        <v>1102</v>
      </c>
      <c r="B315" t="s">
        <v>1095</v>
      </c>
      <c r="C315" t="s">
        <v>434</v>
      </c>
      <c r="D315">
        <v>480</v>
      </c>
      <c r="E315">
        <v>525</v>
      </c>
      <c r="F315" t="s">
        <v>28</v>
      </c>
      <c r="G315" t="s">
        <v>13</v>
      </c>
      <c r="J315">
        <v>182</v>
      </c>
      <c r="K315">
        <v>91</v>
      </c>
      <c r="L315" t="s">
        <v>193</v>
      </c>
      <c r="M315" t="s">
        <v>193</v>
      </c>
      <c r="N315" t="s">
        <v>193</v>
      </c>
      <c r="P315" t="s">
        <v>193</v>
      </c>
      <c r="U315">
        <f>COUNTA(Table8[[#This Row],[Thermal Cycling]:[Hail Stress Sequence (2024-)]])</f>
        <v>4</v>
      </c>
      <c r="V315" t="s">
        <v>481</v>
      </c>
      <c r="W315" t="s">
        <v>148</v>
      </c>
      <c r="Z315" t="s">
        <v>30</v>
      </c>
      <c r="AA315" t="s">
        <v>30</v>
      </c>
    </row>
    <row r="316" spans="1:27" x14ac:dyDescent="0.3">
      <c r="A316" t="s">
        <v>1096</v>
      </c>
      <c r="B316" t="s">
        <v>1095</v>
      </c>
      <c r="C316" t="s">
        <v>192</v>
      </c>
      <c r="D316">
        <v>380</v>
      </c>
      <c r="E316">
        <v>425</v>
      </c>
      <c r="F316" t="s">
        <v>11</v>
      </c>
      <c r="G316" t="s">
        <v>13</v>
      </c>
      <c r="J316">
        <v>182</v>
      </c>
      <c r="K316">
        <v>91</v>
      </c>
      <c r="P316" t="s">
        <v>193</v>
      </c>
      <c r="U316">
        <f>COUNTA(Table8[[#This Row],[Thermal Cycling]:[Hail Stress Sequence (2024-)]])</f>
        <v>1</v>
      </c>
      <c r="V316" t="s">
        <v>481</v>
      </c>
      <c r="W316" t="s">
        <v>148</v>
      </c>
      <c r="Z316" t="s">
        <v>30</v>
      </c>
      <c r="AA316" t="s">
        <v>30</v>
      </c>
    </row>
    <row r="317" spans="1:27" x14ac:dyDescent="0.3">
      <c r="A317" t="s">
        <v>1097</v>
      </c>
      <c r="B317" t="s">
        <v>1095</v>
      </c>
      <c r="C317" t="s">
        <v>430</v>
      </c>
      <c r="D317">
        <v>430</v>
      </c>
      <c r="E317">
        <v>475</v>
      </c>
      <c r="F317" t="s">
        <v>11</v>
      </c>
      <c r="G317" t="s">
        <v>13</v>
      </c>
      <c r="J317">
        <v>182</v>
      </c>
      <c r="K317">
        <v>91</v>
      </c>
      <c r="P317" t="s">
        <v>193</v>
      </c>
      <c r="U317">
        <f>COUNTA(Table8[[#This Row],[Thermal Cycling]:[Hail Stress Sequence (2024-)]])</f>
        <v>1</v>
      </c>
      <c r="V317" t="s">
        <v>481</v>
      </c>
      <c r="W317" t="s">
        <v>148</v>
      </c>
      <c r="Z317" t="s">
        <v>30</v>
      </c>
      <c r="AA317" t="s">
        <v>30</v>
      </c>
    </row>
    <row r="318" spans="1:27" x14ac:dyDescent="0.3">
      <c r="A318" t="s">
        <v>1098</v>
      </c>
      <c r="B318" t="s">
        <v>1095</v>
      </c>
      <c r="C318" t="s">
        <v>434</v>
      </c>
      <c r="D318">
        <v>480</v>
      </c>
      <c r="E318">
        <v>525</v>
      </c>
      <c r="F318" t="s">
        <v>11</v>
      </c>
      <c r="G318" t="s">
        <v>13</v>
      </c>
      <c r="J318">
        <v>182</v>
      </c>
      <c r="K318">
        <v>91</v>
      </c>
      <c r="P318" t="s">
        <v>193</v>
      </c>
      <c r="U318">
        <f>COUNTA(Table8[[#This Row],[Thermal Cycling]:[Hail Stress Sequence (2024-)]])</f>
        <v>1</v>
      </c>
      <c r="V318" t="s">
        <v>481</v>
      </c>
      <c r="W318" t="s">
        <v>148</v>
      </c>
      <c r="Z318" t="s">
        <v>30</v>
      </c>
      <c r="AA318" t="s">
        <v>30</v>
      </c>
    </row>
    <row r="319" spans="1:27" x14ac:dyDescent="0.3">
      <c r="A319" t="s">
        <v>1099</v>
      </c>
      <c r="B319" t="s">
        <v>1095</v>
      </c>
      <c r="C319" t="s">
        <v>429</v>
      </c>
      <c r="D319">
        <v>530</v>
      </c>
      <c r="E319">
        <v>575</v>
      </c>
      <c r="F319" t="s">
        <v>11</v>
      </c>
      <c r="G319" t="s">
        <v>13</v>
      </c>
      <c r="J319">
        <v>182</v>
      </c>
      <c r="K319">
        <v>91</v>
      </c>
      <c r="P319" t="s">
        <v>193</v>
      </c>
      <c r="U319">
        <f>COUNTA(Table8[[#This Row],[Thermal Cycling]:[Hail Stress Sequence (2024-)]])</f>
        <v>1</v>
      </c>
      <c r="V319" t="s">
        <v>481</v>
      </c>
      <c r="W319" t="s">
        <v>148</v>
      </c>
      <c r="Z319" t="s">
        <v>30</v>
      </c>
      <c r="AA319" t="s">
        <v>30</v>
      </c>
    </row>
    <row r="320" spans="1:27" x14ac:dyDescent="0.3">
      <c r="A320" t="s">
        <v>1104</v>
      </c>
      <c r="B320" t="s">
        <v>1095</v>
      </c>
      <c r="C320" t="s">
        <v>192</v>
      </c>
      <c r="D320">
        <v>380</v>
      </c>
      <c r="E320">
        <v>425</v>
      </c>
      <c r="F320" t="s">
        <v>11</v>
      </c>
      <c r="G320" t="s">
        <v>13</v>
      </c>
      <c r="J320">
        <v>182</v>
      </c>
      <c r="K320">
        <v>91</v>
      </c>
      <c r="P320" t="s">
        <v>193</v>
      </c>
      <c r="U320">
        <f>COUNTA(Table8[[#This Row],[Thermal Cycling]:[Hail Stress Sequence (2024-)]])</f>
        <v>1</v>
      </c>
      <c r="V320" t="s">
        <v>481</v>
      </c>
      <c r="W320" t="s">
        <v>148</v>
      </c>
      <c r="Z320" t="s">
        <v>30</v>
      </c>
      <c r="AA320" t="s">
        <v>30</v>
      </c>
    </row>
    <row r="321" spans="1:27" x14ac:dyDescent="0.3">
      <c r="A321" t="s">
        <v>1105</v>
      </c>
      <c r="B321" t="s">
        <v>1095</v>
      </c>
      <c r="C321" t="s">
        <v>430</v>
      </c>
      <c r="D321">
        <v>430</v>
      </c>
      <c r="E321">
        <v>475</v>
      </c>
      <c r="F321" t="s">
        <v>11</v>
      </c>
      <c r="G321" t="s">
        <v>13</v>
      </c>
      <c r="J321">
        <v>182</v>
      </c>
      <c r="K321">
        <v>91</v>
      </c>
      <c r="P321" t="s">
        <v>193</v>
      </c>
      <c r="U321">
        <f>COUNTA(Table8[[#This Row],[Thermal Cycling]:[Hail Stress Sequence (2024-)]])</f>
        <v>1</v>
      </c>
      <c r="V321" t="s">
        <v>481</v>
      </c>
      <c r="W321" t="s">
        <v>148</v>
      </c>
      <c r="Z321" t="s">
        <v>30</v>
      </c>
      <c r="AA321" t="s">
        <v>30</v>
      </c>
    </row>
    <row r="322" spans="1:27" x14ac:dyDescent="0.3">
      <c r="A322" t="s">
        <v>1106</v>
      </c>
      <c r="B322" t="s">
        <v>1095</v>
      </c>
      <c r="C322" t="s">
        <v>434</v>
      </c>
      <c r="D322">
        <v>480</v>
      </c>
      <c r="E322">
        <v>525</v>
      </c>
      <c r="F322" t="s">
        <v>11</v>
      </c>
      <c r="G322" t="s">
        <v>13</v>
      </c>
      <c r="J322">
        <v>182</v>
      </c>
      <c r="K322">
        <v>91</v>
      </c>
      <c r="P322" t="s">
        <v>193</v>
      </c>
      <c r="U322">
        <f>COUNTA(Table8[[#This Row],[Thermal Cycling]:[Hail Stress Sequence (2024-)]])</f>
        <v>1</v>
      </c>
      <c r="V322" t="s">
        <v>481</v>
      </c>
      <c r="W322" t="s">
        <v>148</v>
      </c>
      <c r="Z322" t="s">
        <v>30</v>
      </c>
      <c r="AA322" t="s">
        <v>30</v>
      </c>
    </row>
    <row r="323" spans="1:27" x14ac:dyDescent="0.3">
      <c r="A323" t="s">
        <v>1107</v>
      </c>
      <c r="B323" t="s">
        <v>1095</v>
      </c>
      <c r="C323" t="s">
        <v>429</v>
      </c>
      <c r="D323">
        <v>530</v>
      </c>
      <c r="E323">
        <v>575</v>
      </c>
      <c r="F323" t="s">
        <v>11</v>
      </c>
      <c r="G323" t="s">
        <v>13</v>
      </c>
      <c r="J323">
        <v>182</v>
      </c>
      <c r="K323">
        <v>91</v>
      </c>
      <c r="P323" t="s">
        <v>193</v>
      </c>
      <c r="U323">
        <f>COUNTA(Table8[[#This Row],[Thermal Cycling]:[Hail Stress Sequence (2024-)]])</f>
        <v>1</v>
      </c>
      <c r="V323" t="s">
        <v>481</v>
      </c>
      <c r="W323" t="s">
        <v>148</v>
      </c>
      <c r="Z323" t="s">
        <v>30</v>
      </c>
      <c r="AA323" t="s">
        <v>30</v>
      </c>
    </row>
    <row r="324" spans="1:27" x14ac:dyDescent="0.3">
      <c r="A324" t="s">
        <v>1113</v>
      </c>
      <c r="B324" t="s">
        <v>1108</v>
      </c>
      <c r="C324" t="s">
        <v>431</v>
      </c>
      <c r="D324">
        <v>580</v>
      </c>
      <c r="E324">
        <v>625</v>
      </c>
      <c r="F324" t="s">
        <v>28</v>
      </c>
      <c r="G324" t="s">
        <v>55</v>
      </c>
      <c r="J324">
        <v>182</v>
      </c>
      <c r="K324">
        <v>105</v>
      </c>
      <c r="L324" t="s">
        <v>193</v>
      </c>
      <c r="M324" t="s">
        <v>193</v>
      </c>
      <c r="N324" t="s">
        <v>193</v>
      </c>
      <c r="O324" t="s">
        <v>193</v>
      </c>
      <c r="Q324" t="s">
        <v>193</v>
      </c>
      <c r="R324">
        <v>40</v>
      </c>
      <c r="U324">
        <f>COUNTA(Table8[[#This Row],[Thermal Cycling]:[Hail Stress Sequence (2024-)]])</f>
        <v>6</v>
      </c>
      <c r="V324" t="s">
        <v>1146</v>
      </c>
      <c r="Z324" t="s">
        <v>30</v>
      </c>
    </row>
    <row r="325" spans="1:27" x14ac:dyDescent="0.3">
      <c r="A325" t="s">
        <v>1111</v>
      </c>
      <c r="B325" t="s">
        <v>1108</v>
      </c>
      <c r="C325" t="s">
        <v>434</v>
      </c>
      <c r="D325">
        <v>480</v>
      </c>
      <c r="E325">
        <v>525</v>
      </c>
      <c r="F325" t="s">
        <v>28</v>
      </c>
      <c r="G325" t="s">
        <v>55</v>
      </c>
      <c r="J325">
        <v>182</v>
      </c>
      <c r="K325">
        <v>105</v>
      </c>
      <c r="L325" t="s">
        <v>193</v>
      </c>
      <c r="M325" t="s">
        <v>193</v>
      </c>
      <c r="N325" t="s">
        <v>193</v>
      </c>
      <c r="R325">
        <v>40</v>
      </c>
      <c r="U325">
        <f>COUNTA(Table8[[#This Row],[Thermal Cycling]:[Hail Stress Sequence (2024-)]])</f>
        <v>4</v>
      </c>
      <c r="V325" t="s">
        <v>1146</v>
      </c>
      <c r="Z325" t="s">
        <v>30</v>
      </c>
    </row>
    <row r="326" spans="1:27" x14ac:dyDescent="0.3">
      <c r="A326" t="s">
        <v>1112</v>
      </c>
      <c r="B326" t="s">
        <v>1108</v>
      </c>
      <c r="C326" t="s">
        <v>429</v>
      </c>
      <c r="D326">
        <v>530</v>
      </c>
      <c r="E326">
        <v>575</v>
      </c>
      <c r="F326" t="s">
        <v>28</v>
      </c>
      <c r="G326" t="s">
        <v>55</v>
      </c>
      <c r="J326">
        <v>182</v>
      </c>
      <c r="K326">
        <v>105</v>
      </c>
      <c r="L326" t="s">
        <v>193</v>
      </c>
      <c r="M326" t="s">
        <v>193</v>
      </c>
      <c r="N326" t="s">
        <v>193</v>
      </c>
      <c r="R326">
        <v>40</v>
      </c>
      <c r="U326">
        <f>COUNTA(Table8[[#This Row],[Thermal Cycling]:[Hail Stress Sequence (2024-)]])</f>
        <v>4</v>
      </c>
      <c r="V326" t="s">
        <v>1146</v>
      </c>
      <c r="Z326" t="s">
        <v>30</v>
      </c>
    </row>
    <row r="327" spans="1:27" x14ac:dyDescent="0.3">
      <c r="A327" t="s">
        <v>1109</v>
      </c>
      <c r="B327" t="s">
        <v>1108</v>
      </c>
      <c r="C327" t="s">
        <v>430</v>
      </c>
      <c r="D327">
        <v>430</v>
      </c>
      <c r="E327">
        <v>475</v>
      </c>
      <c r="F327" t="s">
        <v>28</v>
      </c>
      <c r="G327" t="s">
        <v>55</v>
      </c>
      <c r="J327">
        <v>182</v>
      </c>
      <c r="K327">
        <v>105</v>
      </c>
      <c r="L327" t="s">
        <v>193</v>
      </c>
      <c r="M327" t="s">
        <v>193</v>
      </c>
      <c r="U327">
        <f>COUNTA(Table8[[#This Row],[Thermal Cycling]:[Hail Stress Sequence (2024-)]])</f>
        <v>2</v>
      </c>
      <c r="V327" t="s">
        <v>1146</v>
      </c>
      <c r="Z327" t="s">
        <v>30</v>
      </c>
    </row>
    <row r="328" spans="1:27" x14ac:dyDescent="0.3">
      <c r="A328" t="s">
        <v>1110</v>
      </c>
      <c r="B328" t="s">
        <v>1108</v>
      </c>
      <c r="C328" t="s">
        <v>430</v>
      </c>
      <c r="D328">
        <v>430</v>
      </c>
      <c r="E328">
        <v>475</v>
      </c>
      <c r="F328" t="s">
        <v>28</v>
      </c>
      <c r="G328" t="s">
        <v>55</v>
      </c>
      <c r="J328">
        <v>182</v>
      </c>
      <c r="K328">
        <v>105</v>
      </c>
      <c r="L328" t="s">
        <v>193</v>
      </c>
      <c r="M328" t="s">
        <v>193</v>
      </c>
      <c r="U328">
        <f>COUNTA(Table8[[#This Row],[Thermal Cycling]:[Hail Stress Sequence (2024-)]])</f>
        <v>2</v>
      </c>
      <c r="V328" t="s">
        <v>1146</v>
      </c>
      <c r="Z328" t="s">
        <v>30</v>
      </c>
    </row>
    <row r="329" spans="1:27" x14ac:dyDescent="0.3">
      <c r="A329" t="s">
        <v>811</v>
      </c>
      <c r="B329" t="s">
        <v>408</v>
      </c>
      <c r="C329" t="s">
        <v>1118</v>
      </c>
      <c r="D329">
        <v>680</v>
      </c>
      <c r="E329">
        <v>725</v>
      </c>
      <c r="F329" t="s">
        <v>28</v>
      </c>
      <c r="G329" t="s">
        <v>55</v>
      </c>
      <c r="J329">
        <v>210</v>
      </c>
      <c r="K329">
        <v>105</v>
      </c>
      <c r="L329" t="s">
        <v>193</v>
      </c>
      <c r="M329" t="s">
        <v>193</v>
      </c>
      <c r="N329" t="s">
        <v>193</v>
      </c>
      <c r="O329" t="s">
        <v>193</v>
      </c>
      <c r="P329" t="s">
        <v>193</v>
      </c>
      <c r="Q329" t="s">
        <v>193</v>
      </c>
      <c r="R329">
        <v>40</v>
      </c>
      <c r="U329">
        <f>COUNTA(Table8[[#This Row],[Thermal Cycling]:[Hail Stress Sequence (2024-)]])</f>
        <v>7</v>
      </c>
      <c r="V329" t="s">
        <v>461</v>
      </c>
      <c r="Z329" t="s">
        <v>30</v>
      </c>
      <c r="AA329" t="s">
        <v>45</v>
      </c>
    </row>
    <row r="330" spans="1:27" x14ac:dyDescent="0.3">
      <c r="A330" t="s">
        <v>170</v>
      </c>
      <c r="B330" t="s">
        <v>408</v>
      </c>
      <c r="C330" t="s">
        <v>429</v>
      </c>
      <c r="D330">
        <v>530</v>
      </c>
      <c r="E330">
        <v>575</v>
      </c>
      <c r="F330" t="s">
        <v>28</v>
      </c>
      <c r="G330" t="s">
        <v>13</v>
      </c>
      <c r="J330">
        <v>210</v>
      </c>
      <c r="K330">
        <v>105</v>
      </c>
      <c r="L330" t="s">
        <v>193</v>
      </c>
      <c r="M330" t="s">
        <v>193</v>
      </c>
      <c r="N330" t="s">
        <v>193</v>
      </c>
      <c r="O330" t="s">
        <v>193</v>
      </c>
      <c r="R330">
        <v>40</v>
      </c>
      <c r="U330">
        <f>COUNTA(Table8[[#This Row],[Thermal Cycling]:[Hail Stress Sequence (2024-)]])</f>
        <v>5</v>
      </c>
      <c r="V330" t="s">
        <v>461</v>
      </c>
      <c r="Z330" t="s">
        <v>30</v>
      </c>
      <c r="AA330" t="s">
        <v>45</v>
      </c>
    </row>
    <row r="331" spans="1:27" x14ac:dyDescent="0.3">
      <c r="A331" t="s">
        <v>806</v>
      </c>
      <c r="B331" t="s">
        <v>408</v>
      </c>
      <c r="C331" t="s">
        <v>430</v>
      </c>
      <c r="D331">
        <v>430</v>
      </c>
      <c r="E331">
        <v>475</v>
      </c>
      <c r="F331" t="s">
        <v>11</v>
      </c>
      <c r="G331" t="s">
        <v>55</v>
      </c>
      <c r="J331">
        <v>182</v>
      </c>
      <c r="K331">
        <v>70</v>
      </c>
      <c r="N331" t="s">
        <v>193</v>
      </c>
      <c r="O331" t="s">
        <v>193</v>
      </c>
      <c r="P331" t="s">
        <v>193</v>
      </c>
      <c r="R331">
        <v>45</v>
      </c>
      <c r="U331">
        <f>COUNTA(Table8[[#This Row],[Thermal Cycling]:[Hail Stress Sequence (2024-)]])</f>
        <v>4</v>
      </c>
      <c r="V331" t="s">
        <v>461</v>
      </c>
      <c r="Z331" t="s">
        <v>30</v>
      </c>
      <c r="AA331" t="s">
        <v>45</v>
      </c>
    </row>
    <row r="332" spans="1:27" x14ac:dyDescent="0.3">
      <c r="A332" t="s">
        <v>171</v>
      </c>
      <c r="B332" t="s">
        <v>408</v>
      </c>
      <c r="C332" t="s">
        <v>432</v>
      </c>
      <c r="D332">
        <v>630</v>
      </c>
      <c r="E332">
        <v>675</v>
      </c>
      <c r="F332" t="s">
        <v>28</v>
      </c>
      <c r="G332" t="s">
        <v>13</v>
      </c>
      <c r="J332">
        <v>210</v>
      </c>
      <c r="K332">
        <v>105</v>
      </c>
      <c r="L332" t="s">
        <v>193</v>
      </c>
      <c r="M332" t="s">
        <v>193</v>
      </c>
      <c r="N332" t="s">
        <v>193</v>
      </c>
      <c r="U332">
        <f>COUNTA(Table8[[#This Row],[Thermal Cycling]:[Hail Stress Sequence (2024-)]])</f>
        <v>3</v>
      </c>
      <c r="V332" t="s">
        <v>461</v>
      </c>
      <c r="Z332" t="s">
        <v>30</v>
      </c>
      <c r="AA332" t="s">
        <v>45</v>
      </c>
    </row>
    <row r="333" spans="1:27" x14ac:dyDescent="0.3">
      <c r="A333" t="s">
        <v>203</v>
      </c>
      <c r="B333" t="s">
        <v>408</v>
      </c>
      <c r="C333" t="s">
        <v>431</v>
      </c>
      <c r="D333">
        <v>580</v>
      </c>
      <c r="E333">
        <v>625</v>
      </c>
      <c r="F333" t="s">
        <v>28</v>
      </c>
      <c r="G333" t="s">
        <v>55</v>
      </c>
      <c r="J333">
        <v>182</v>
      </c>
      <c r="K333">
        <v>105</v>
      </c>
      <c r="L333" t="s">
        <v>193</v>
      </c>
      <c r="N333" t="s">
        <v>193</v>
      </c>
      <c r="P333" t="s">
        <v>193</v>
      </c>
      <c r="U333">
        <f>COUNTA(Table8[[#This Row],[Thermal Cycling]:[Hail Stress Sequence (2024-)]])</f>
        <v>3</v>
      </c>
      <c r="V333" t="s">
        <v>461</v>
      </c>
      <c r="Z333" t="s">
        <v>30</v>
      </c>
      <c r="AA333" t="s">
        <v>45</v>
      </c>
    </row>
    <row r="334" spans="1:27" x14ac:dyDescent="0.3">
      <c r="A334" t="s">
        <v>810</v>
      </c>
      <c r="B334" t="s">
        <v>408</v>
      </c>
      <c r="C334" t="s">
        <v>434</v>
      </c>
      <c r="D334">
        <v>480</v>
      </c>
      <c r="E334">
        <v>525</v>
      </c>
      <c r="F334" t="s">
        <v>53</v>
      </c>
      <c r="G334" t="s">
        <v>55</v>
      </c>
      <c r="J334">
        <v>182</v>
      </c>
      <c r="K334">
        <v>105</v>
      </c>
      <c r="L334" t="s">
        <v>193</v>
      </c>
      <c r="P334" t="s">
        <v>193</v>
      </c>
      <c r="U334">
        <f>COUNTA(Table8[[#This Row],[Thermal Cycling]:[Hail Stress Sequence (2024-)]])</f>
        <v>2</v>
      </c>
      <c r="V334" t="s">
        <v>461</v>
      </c>
      <c r="Z334" t="s">
        <v>30</v>
      </c>
      <c r="AA334" t="s">
        <v>45</v>
      </c>
    </row>
    <row r="335" spans="1:27" x14ac:dyDescent="0.3">
      <c r="A335" t="s">
        <v>805</v>
      </c>
      <c r="B335" t="s">
        <v>408</v>
      </c>
      <c r="C335" t="s">
        <v>430</v>
      </c>
      <c r="D335">
        <v>430</v>
      </c>
      <c r="E335">
        <v>475</v>
      </c>
      <c r="F335" t="s">
        <v>32</v>
      </c>
      <c r="G335" t="s">
        <v>55</v>
      </c>
      <c r="J335">
        <v>182</v>
      </c>
      <c r="K335">
        <v>70</v>
      </c>
      <c r="P335" t="s">
        <v>193</v>
      </c>
      <c r="U335">
        <f>COUNTA(Table8[[#This Row],[Thermal Cycling]:[Hail Stress Sequence (2024-)]])</f>
        <v>1</v>
      </c>
      <c r="V335" t="s">
        <v>461</v>
      </c>
      <c r="Z335" t="s">
        <v>30</v>
      </c>
      <c r="AA335" t="s">
        <v>45</v>
      </c>
    </row>
    <row r="336" spans="1:27" x14ac:dyDescent="0.3">
      <c r="A336" t="s">
        <v>807</v>
      </c>
      <c r="B336" t="s">
        <v>408</v>
      </c>
      <c r="C336" t="s">
        <v>431</v>
      </c>
      <c r="D336">
        <v>580</v>
      </c>
      <c r="E336">
        <v>625</v>
      </c>
      <c r="F336" t="s">
        <v>32</v>
      </c>
      <c r="G336" t="s">
        <v>55</v>
      </c>
      <c r="J336">
        <v>182</v>
      </c>
      <c r="K336">
        <v>105</v>
      </c>
      <c r="P336" t="s">
        <v>193</v>
      </c>
      <c r="U336">
        <f>COUNTA(Table8[[#This Row],[Thermal Cycling]:[Hail Stress Sequence (2024-)]])</f>
        <v>1</v>
      </c>
      <c r="V336" t="s">
        <v>461</v>
      </c>
      <c r="Z336" t="s">
        <v>30</v>
      </c>
      <c r="AA336" t="s">
        <v>45</v>
      </c>
    </row>
    <row r="337" spans="1:28" x14ac:dyDescent="0.3">
      <c r="A337" t="s">
        <v>808</v>
      </c>
      <c r="B337" t="s">
        <v>408</v>
      </c>
      <c r="C337" t="s">
        <v>431</v>
      </c>
      <c r="D337">
        <v>580</v>
      </c>
      <c r="E337">
        <v>625</v>
      </c>
      <c r="F337" t="s">
        <v>11</v>
      </c>
      <c r="G337" t="s">
        <v>55</v>
      </c>
      <c r="J337">
        <v>182</v>
      </c>
      <c r="K337">
        <v>105</v>
      </c>
      <c r="P337" t="s">
        <v>193</v>
      </c>
      <c r="U337">
        <f>COUNTA(Table8[[#This Row],[Thermal Cycling]:[Hail Stress Sequence (2024-)]])</f>
        <v>1</v>
      </c>
      <c r="V337" t="s">
        <v>461</v>
      </c>
      <c r="Z337" t="s">
        <v>30</v>
      </c>
      <c r="AA337" t="s">
        <v>45</v>
      </c>
    </row>
    <row r="338" spans="1:28" x14ac:dyDescent="0.3">
      <c r="A338" t="s">
        <v>809</v>
      </c>
      <c r="B338" t="s">
        <v>408</v>
      </c>
      <c r="C338" t="s">
        <v>1118</v>
      </c>
      <c r="D338">
        <v>680</v>
      </c>
      <c r="E338">
        <v>725</v>
      </c>
      <c r="F338" t="s">
        <v>32</v>
      </c>
      <c r="G338" t="s">
        <v>55</v>
      </c>
      <c r="J338">
        <v>210</v>
      </c>
      <c r="K338">
        <v>105</v>
      </c>
      <c r="P338" t="s">
        <v>193</v>
      </c>
      <c r="U338">
        <f>COUNTA(Table8[[#This Row],[Thermal Cycling]:[Hail Stress Sequence (2024-)]])</f>
        <v>1</v>
      </c>
      <c r="V338" t="s">
        <v>461</v>
      </c>
      <c r="Z338" t="s">
        <v>30</v>
      </c>
      <c r="AA338" t="s">
        <v>45</v>
      </c>
    </row>
    <row r="339" spans="1:28" x14ac:dyDescent="0.3">
      <c r="A339" t="s">
        <v>812</v>
      </c>
      <c r="B339" t="s">
        <v>408</v>
      </c>
      <c r="C339" t="s">
        <v>430</v>
      </c>
      <c r="D339">
        <v>430</v>
      </c>
      <c r="E339">
        <v>475</v>
      </c>
      <c r="F339" t="s">
        <v>53</v>
      </c>
      <c r="G339" t="s">
        <v>55</v>
      </c>
      <c r="J339">
        <v>182</v>
      </c>
      <c r="K339">
        <v>70</v>
      </c>
      <c r="P339" t="s">
        <v>193</v>
      </c>
      <c r="U339">
        <f>COUNTA(Table8[[#This Row],[Thermal Cycling]:[Hail Stress Sequence (2024-)]])</f>
        <v>1</v>
      </c>
      <c r="V339" t="s">
        <v>461</v>
      </c>
      <c r="Z339" t="s">
        <v>30</v>
      </c>
      <c r="AA339" t="s">
        <v>45</v>
      </c>
    </row>
    <row r="340" spans="1:28" x14ac:dyDescent="0.3">
      <c r="A340" t="s">
        <v>813</v>
      </c>
      <c r="B340" t="s">
        <v>408</v>
      </c>
      <c r="C340" t="s">
        <v>430</v>
      </c>
      <c r="D340">
        <v>430</v>
      </c>
      <c r="E340">
        <v>475</v>
      </c>
      <c r="F340" t="s">
        <v>53</v>
      </c>
      <c r="G340" t="s">
        <v>55</v>
      </c>
      <c r="J340">
        <v>182</v>
      </c>
      <c r="K340">
        <v>70</v>
      </c>
      <c r="P340" t="s">
        <v>193</v>
      </c>
      <c r="U340">
        <f>COUNTA(Table8[[#This Row],[Thermal Cycling]:[Hail Stress Sequence (2024-)]])</f>
        <v>1</v>
      </c>
      <c r="V340" t="s">
        <v>461</v>
      </c>
      <c r="Z340" t="s">
        <v>30</v>
      </c>
      <c r="AA340" t="s">
        <v>45</v>
      </c>
    </row>
    <row r="341" spans="1:28" x14ac:dyDescent="0.3">
      <c r="A341" t="s">
        <v>814</v>
      </c>
      <c r="B341" t="s">
        <v>408</v>
      </c>
      <c r="C341" t="s">
        <v>430</v>
      </c>
      <c r="D341">
        <v>430</v>
      </c>
      <c r="E341">
        <v>475</v>
      </c>
      <c r="F341" t="s">
        <v>28</v>
      </c>
      <c r="G341" t="s">
        <v>55</v>
      </c>
      <c r="J341">
        <v>182</v>
      </c>
      <c r="K341">
        <v>70</v>
      </c>
      <c r="P341" t="s">
        <v>193</v>
      </c>
      <c r="U341">
        <f>COUNTA(Table8[[#This Row],[Thermal Cycling]:[Hail Stress Sequence (2024-)]])</f>
        <v>1</v>
      </c>
      <c r="V341" t="s">
        <v>461</v>
      </c>
      <c r="Z341" t="s">
        <v>30</v>
      </c>
      <c r="AA341" t="s">
        <v>45</v>
      </c>
    </row>
    <row r="342" spans="1:28" x14ac:dyDescent="0.3">
      <c r="A342" t="s">
        <v>239</v>
      </c>
      <c r="B342" t="s">
        <v>410</v>
      </c>
      <c r="C342" t="s">
        <v>192</v>
      </c>
      <c r="D342">
        <v>380</v>
      </c>
      <c r="E342">
        <v>425</v>
      </c>
      <c r="F342" t="s">
        <v>28</v>
      </c>
      <c r="G342" t="s">
        <v>13</v>
      </c>
      <c r="J342">
        <v>182</v>
      </c>
      <c r="K342">
        <v>91</v>
      </c>
      <c r="L342" t="s">
        <v>193</v>
      </c>
      <c r="M342" t="s">
        <v>193</v>
      </c>
      <c r="N342" t="s">
        <v>193</v>
      </c>
      <c r="O342" t="s">
        <v>193</v>
      </c>
      <c r="P342" t="s">
        <v>193</v>
      </c>
      <c r="U342">
        <f>COUNTA(Table8[[#This Row],[Thermal Cycling]:[Hail Stress Sequence (2024-)]])</f>
        <v>5</v>
      </c>
      <c r="V342" t="s">
        <v>446</v>
      </c>
      <c r="Z342" t="s">
        <v>16</v>
      </c>
    </row>
    <row r="343" spans="1:28" x14ac:dyDescent="0.3">
      <c r="A343" t="s">
        <v>240</v>
      </c>
      <c r="B343" t="s">
        <v>410</v>
      </c>
      <c r="C343" t="s">
        <v>430</v>
      </c>
      <c r="D343">
        <v>430</v>
      </c>
      <c r="E343">
        <v>475</v>
      </c>
      <c r="F343" t="s">
        <v>28</v>
      </c>
      <c r="G343" t="s">
        <v>13</v>
      </c>
      <c r="J343">
        <v>182</v>
      </c>
      <c r="K343">
        <v>91</v>
      </c>
      <c r="L343" t="s">
        <v>193</v>
      </c>
      <c r="M343" t="s">
        <v>193</v>
      </c>
      <c r="N343" t="s">
        <v>193</v>
      </c>
      <c r="O343" t="s">
        <v>193</v>
      </c>
      <c r="P343" t="s">
        <v>193</v>
      </c>
      <c r="U343">
        <f>COUNTA(Table8[[#This Row],[Thermal Cycling]:[Hail Stress Sequence (2024-)]])</f>
        <v>5</v>
      </c>
      <c r="V343" t="s">
        <v>446</v>
      </c>
      <c r="Z343" t="s">
        <v>16</v>
      </c>
    </row>
    <row r="344" spans="1:28" x14ac:dyDescent="0.3">
      <c r="A344" t="s">
        <v>241</v>
      </c>
      <c r="B344" t="s">
        <v>410</v>
      </c>
      <c r="C344" t="s">
        <v>429</v>
      </c>
      <c r="D344">
        <v>530</v>
      </c>
      <c r="E344">
        <v>575</v>
      </c>
      <c r="F344" t="s">
        <v>28</v>
      </c>
      <c r="G344" t="s">
        <v>13</v>
      </c>
      <c r="J344">
        <v>182</v>
      </c>
      <c r="K344">
        <v>91</v>
      </c>
      <c r="L344" t="s">
        <v>193</v>
      </c>
      <c r="M344" t="s">
        <v>193</v>
      </c>
      <c r="N344" t="s">
        <v>193</v>
      </c>
      <c r="O344" t="s">
        <v>193</v>
      </c>
      <c r="P344" t="s">
        <v>193</v>
      </c>
      <c r="U344">
        <f>COUNTA(Table8[[#This Row],[Thermal Cycling]:[Hail Stress Sequence (2024-)]])</f>
        <v>5</v>
      </c>
      <c r="V344" t="s">
        <v>446</v>
      </c>
      <c r="Z344" t="s">
        <v>16</v>
      </c>
    </row>
    <row r="345" spans="1:28" x14ac:dyDescent="0.3">
      <c r="A345" t="s">
        <v>242</v>
      </c>
      <c r="B345" t="s">
        <v>410</v>
      </c>
      <c r="C345" t="s">
        <v>192</v>
      </c>
      <c r="D345">
        <v>380</v>
      </c>
      <c r="E345">
        <v>425</v>
      </c>
      <c r="F345" t="s">
        <v>11</v>
      </c>
      <c r="G345" t="s">
        <v>13</v>
      </c>
      <c r="J345">
        <v>182</v>
      </c>
      <c r="K345">
        <v>91</v>
      </c>
      <c r="P345" t="s">
        <v>193</v>
      </c>
      <c r="U345">
        <f>COUNTA(Table8[[#This Row],[Thermal Cycling]:[Hail Stress Sequence (2024-)]])</f>
        <v>1</v>
      </c>
      <c r="V345" t="s">
        <v>446</v>
      </c>
      <c r="Z345" t="s">
        <v>16</v>
      </c>
    </row>
    <row r="346" spans="1:28" x14ac:dyDescent="0.3">
      <c r="A346" t="s">
        <v>177</v>
      </c>
      <c r="B346" t="s">
        <v>410</v>
      </c>
      <c r="C346" t="s">
        <v>429</v>
      </c>
      <c r="D346">
        <v>530</v>
      </c>
      <c r="E346">
        <v>575</v>
      </c>
      <c r="F346" t="s">
        <v>11</v>
      </c>
      <c r="G346" t="s">
        <v>13</v>
      </c>
      <c r="J346">
        <v>182</v>
      </c>
      <c r="K346">
        <v>91</v>
      </c>
      <c r="P346" t="s">
        <v>193</v>
      </c>
      <c r="U346">
        <f>COUNTA(Table8[[#This Row],[Thermal Cycling]:[Hail Stress Sequence (2024-)]])</f>
        <v>1</v>
      </c>
      <c r="V346" t="s">
        <v>446</v>
      </c>
      <c r="Z346" t="s">
        <v>16</v>
      </c>
    </row>
    <row r="347" spans="1:28" x14ac:dyDescent="0.3">
      <c r="A347" t="s">
        <v>243</v>
      </c>
      <c r="B347" t="s">
        <v>410</v>
      </c>
      <c r="C347" t="s">
        <v>192</v>
      </c>
      <c r="D347">
        <v>380</v>
      </c>
      <c r="E347">
        <v>425</v>
      </c>
      <c r="F347" t="s">
        <v>32</v>
      </c>
      <c r="G347" t="s">
        <v>13</v>
      </c>
      <c r="J347">
        <v>182</v>
      </c>
      <c r="K347">
        <v>91</v>
      </c>
      <c r="P347" t="s">
        <v>193</v>
      </c>
      <c r="U347">
        <f>COUNTA(Table8[[#This Row],[Thermal Cycling]:[Hail Stress Sequence (2024-)]])</f>
        <v>1</v>
      </c>
      <c r="V347" t="s">
        <v>446</v>
      </c>
      <c r="Z347" t="s">
        <v>16</v>
      </c>
    </row>
    <row r="348" spans="1:28" x14ac:dyDescent="0.3">
      <c r="A348" t="s">
        <v>244</v>
      </c>
      <c r="B348" t="s">
        <v>410</v>
      </c>
      <c r="C348" t="s">
        <v>430</v>
      </c>
      <c r="D348">
        <v>430</v>
      </c>
      <c r="E348">
        <v>475</v>
      </c>
      <c r="F348" t="s">
        <v>32</v>
      </c>
      <c r="G348" t="s">
        <v>13</v>
      </c>
      <c r="J348">
        <v>182</v>
      </c>
      <c r="K348">
        <v>91</v>
      </c>
      <c r="P348" t="s">
        <v>193</v>
      </c>
      <c r="U348">
        <f>COUNTA(Table8[[#This Row],[Thermal Cycling]:[Hail Stress Sequence (2024-)]])</f>
        <v>1</v>
      </c>
      <c r="V348" t="s">
        <v>446</v>
      </c>
      <c r="Z348" t="s">
        <v>16</v>
      </c>
    </row>
    <row r="349" spans="1:28" x14ac:dyDescent="0.3">
      <c r="A349" t="s">
        <v>245</v>
      </c>
      <c r="B349" t="s">
        <v>410</v>
      </c>
      <c r="C349" t="s">
        <v>429</v>
      </c>
      <c r="D349">
        <v>530</v>
      </c>
      <c r="E349">
        <v>575</v>
      </c>
      <c r="F349" t="s">
        <v>32</v>
      </c>
      <c r="G349" t="s">
        <v>13</v>
      </c>
      <c r="J349">
        <v>182</v>
      </c>
      <c r="K349">
        <v>91</v>
      </c>
      <c r="P349" t="s">
        <v>193</v>
      </c>
      <c r="U349">
        <f>COUNTA(Table8[[#This Row],[Thermal Cycling]:[Hail Stress Sequence (2024-)]])</f>
        <v>1</v>
      </c>
      <c r="V349" t="s">
        <v>446</v>
      </c>
      <c r="Z349" t="s">
        <v>16</v>
      </c>
    </row>
    <row r="350" spans="1:28" x14ac:dyDescent="0.3">
      <c r="A350" t="s">
        <v>246</v>
      </c>
      <c r="B350" t="s">
        <v>410</v>
      </c>
      <c r="C350" t="s">
        <v>192</v>
      </c>
      <c r="D350">
        <v>380</v>
      </c>
      <c r="E350">
        <v>425</v>
      </c>
      <c r="F350" t="s">
        <v>32</v>
      </c>
      <c r="G350" t="s">
        <v>13</v>
      </c>
      <c r="J350">
        <v>182</v>
      </c>
      <c r="K350">
        <v>91</v>
      </c>
      <c r="P350" t="s">
        <v>193</v>
      </c>
      <c r="U350">
        <f>COUNTA(Table8[[#This Row],[Thermal Cycling]:[Hail Stress Sequence (2024-)]])</f>
        <v>1</v>
      </c>
      <c r="V350" t="s">
        <v>446</v>
      </c>
      <c r="Z350" t="s">
        <v>16</v>
      </c>
    </row>
    <row r="351" spans="1:28" x14ac:dyDescent="0.3">
      <c r="A351" t="s">
        <v>247</v>
      </c>
      <c r="B351" t="s">
        <v>410</v>
      </c>
      <c r="C351" t="s">
        <v>430</v>
      </c>
      <c r="D351">
        <v>430</v>
      </c>
      <c r="E351">
        <v>475</v>
      </c>
      <c r="F351" t="s">
        <v>32</v>
      </c>
      <c r="G351" t="s">
        <v>13</v>
      </c>
      <c r="J351">
        <v>182</v>
      </c>
      <c r="K351">
        <v>91</v>
      </c>
      <c r="P351" t="s">
        <v>193</v>
      </c>
      <c r="U351">
        <f>COUNTA(Table8[[#This Row],[Thermal Cycling]:[Hail Stress Sequence (2024-)]])</f>
        <v>1</v>
      </c>
      <c r="V351" t="s">
        <v>446</v>
      </c>
      <c r="Z351" t="s">
        <v>16</v>
      </c>
    </row>
    <row r="352" spans="1:28" x14ac:dyDescent="0.3">
      <c r="A352" t="s">
        <v>341</v>
      </c>
      <c r="B352" t="s">
        <v>179</v>
      </c>
      <c r="C352" t="s">
        <v>429</v>
      </c>
      <c r="D352">
        <v>530</v>
      </c>
      <c r="E352">
        <v>575</v>
      </c>
      <c r="F352" t="s">
        <v>28</v>
      </c>
      <c r="G352" t="s">
        <v>13</v>
      </c>
      <c r="J352">
        <v>182</v>
      </c>
      <c r="K352">
        <v>91</v>
      </c>
      <c r="L352" t="s">
        <v>193</v>
      </c>
      <c r="M352" t="s">
        <v>193</v>
      </c>
      <c r="N352" t="s">
        <v>193</v>
      </c>
      <c r="O352" t="s">
        <v>193</v>
      </c>
      <c r="P352" t="s">
        <v>193</v>
      </c>
      <c r="R352">
        <v>40</v>
      </c>
      <c r="U352">
        <f>COUNTA(Table8[[#This Row],[Thermal Cycling]:[Hail Stress Sequence (2024-)]])</f>
        <v>6</v>
      </c>
      <c r="V352" t="s">
        <v>455</v>
      </c>
      <c r="W352" t="s">
        <v>479</v>
      </c>
      <c r="X352" t="s">
        <v>1147</v>
      </c>
      <c r="Z352" t="s">
        <v>45</v>
      </c>
      <c r="AA352" t="s">
        <v>45</v>
      </c>
      <c r="AB352" t="s">
        <v>45</v>
      </c>
    </row>
    <row r="353" spans="1:28" x14ac:dyDescent="0.3">
      <c r="A353" t="s">
        <v>899</v>
      </c>
      <c r="B353" t="s">
        <v>179</v>
      </c>
      <c r="C353" t="s">
        <v>431</v>
      </c>
      <c r="D353">
        <v>580</v>
      </c>
      <c r="E353">
        <v>625</v>
      </c>
      <c r="F353" t="s">
        <v>28</v>
      </c>
      <c r="G353" t="s">
        <v>55</v>
      </c>
      <c r="J353">
        <v>182</v>
      </c>
      <c r="K353">
        <v>91</v>
      </c>
      <c r="M353" t="s">
        <v>193</v>
      </c>
      <c r="N353" t="s">
        <v>193</v>
      </c>
      <c r="O353" t="s">
        <v>193</v>
      </c>
      <c r="P353" t="s">
        <v>193</v>
      </c>
      <c r="Q353" t="s">
        <v>193</v>
      </c>
      <c r="R353">
        <v>40</v>
      </c>
      <c r="U353">
        <f>COUNTA(Table8[[#This Row],[Thermal Cycling]:[Hail Stress Sequence (2024-)]])</f>
        <v>6</v>
      </c>
      <c r="V353" t="s">
        <v>455</v>
      </c>
      <c r="W353" t="s">
        <v>479</v>
      </c>
      <c r="X353" t="s">
        <v>1147</v>
      </c>
      <c r="Z353" t="s">
        <v>45</v>
      </c>
      <c r="AA353" t="s">
        <v>45</v>
      </c>
      <c r="AB353" t="s">
        <v>45</v>
      </c>
    </row>
    <row r="354" spans="1:28" x14ac:dyDescent="0.3">
      <c r="A354" t="s">
        <v>898</v>
      </c>
      <c r="B354" t="s">
        <v>179</v>
      </c>
      <c r="C354" t="s">
        <v>431</v>
      </c>
      <c r="D354">
        <v>580</v>
      </c>
      <c r="E354">
        <v>625</v>
      </c>
      <c r="F354" t="s">
        <v>28</v>
      </c>
      <c r="G354" t="s">
        <v>55</v>
      </c>
      <c r="J354">
        <v>182</v>
      </c>
      <c r="K354">
        <v>91</v>
      </c>
      <c r="N354" t="s">
        <v>193</v>
      </c>
      <c r="P354" t="s">
        <v>193</v>
      </c>
      <c r="Q354" t="s">
        <v>193</v>
      </c>
      <c r="R354">
        <v>45</v>
      </c>
      <c r="U354">
        <f>COUNTA(Table8[[#This Row],[Thermal Cycling]:[Hail Stress Sequence (2024-)]])</f>
        <v>4</v>
      </c>
      <c r="V354" t="s">
        <v>455</v>
      </c>
      <c r="W354" t="s">
        <v>479</v>
      </c>
      <c r="X354" t="s">
        <v>1147</v>
      </c>
      <c r="Z354" t="s">
        <v>45</v>
      </c>
      <c r="AA354" t="s">
        <v>45</v>
      </c>
      <c r="AB354" t="s">
        <v>45</v>
      </c>
    </row>
    <row r="355" spans="1:28" x14ac:dyDescent="0.3">
      <c r="A355" t="s">
        <v>336</v>
      </c>
      <c r="B355" t="s">
        <v>179</v>
      </c>
      <c r="C355" t="s">
        <v>430</v>
      </c>
      <c r="D355">
        <v>430</v>
      </c>
      <c r="E355">
        <v>475</v>
      </c>
      <c r="F355" t="s">
        <v>11</v>
      </c>
      <c r="G355" t="s">
        <v>13</v>
      </c>
      <c r="J355">
        <v>182</v>
      </c>
      <c r="K355">
        <v>91</v>
      </c>
      <c r="L355" t="s">
        <v>193</v>
      </c>
      <c r="N355" t="s">
        <v>193</v>
      </c>
      <c r="P355" t="s">
        <v>193</v>
      </c>
      <c r="U355">
        <f>COUNTA(Table8[[#This Row],[Thermal Cycling]:[Hail Stress Sequence (2024-)]])</f>
        <v>3</v>
      </c>
      <c r="V355" t="s">
        <v>455</v>
      </c>
      <c r="W355" t="s">
        <v>479</v>
      </c>
      <c r="X355" t="s">
        <v>1147</v>
      </c>
      <c r="Z355" t="s">
        <v>45</v>
      </c>
      <c r="AA355" t="s">
        <v>45</v>
      </c>
      <c r="AB355" t="s">
        <v>45</v>
      </c>
    </row>
    <row r="356" spans="1:28" x14ac:dyDescent="0.3">
      <c r="A356" t="s">
        <v>340</v>
      </c>
      <c r="B356" t="s">
        <v>179</v>
      </c>
      <c r="C356" t="s">
        <v>429</v>
      </c>
      <c r="D356">
        <v>530</v>
      </c>
      <c r="E356">
        <v>575</v>
      </c>
      <c r="F356" t="s">
        <v>11</v>
      </c>
      <c r="G356" t="s">
        <v>13</v>
      </c>
      <c r="J356">
        <v>182</v>
      </c>
      <c r="K356">
        <v>91</v>
      </c>
      <c r="O356" t="s">
        <v>193</v>
      </c>
      <c r="P356" t="s">
        <v>193</v>
      </c>
      <c r="R356">
        <v>40</v>
      </c>
      <c r="U356">
        <f>COUNTA(Table8[[#This Row],[Thermal Cycling]:[Hail Stress Sequence (2024-)]])</f>
        <v>3</v>
      </c>
      <c r="V356" t="s">
        <v>455</v>
      </c>
      <c r="W356" t="s">
        <v>479</v>
      </c>
      <c r="X356" t="s">
        <v>1147</v>
      </c>
      <c r="Z356" t="s">
        <v>45</v>
      </c>
      <c r="AA356" t="s">
        <v>45</v>
      </c>
      <c r="AB356" t="s">
        <v>45</v>
      </c>
    </row>
    <row r="357" spans="1:28" x14ac:dyDescent="0.3">
      <c r="A357" t="s">
        <v>890</v>
      </c>
      <c r="B357" t="s">
        <v>179</v>
      </c>
      <c r="C357" t="s">
        <v>430</v>
      </c>
      <c r="D357">
        <v>430</v>
      </c>
      <c r="E357">
        <v>475</v>
      </c>
      <c r="F357" t="s">
        <v>28</v>
      </c>
      <c r="G357" t="s">
        <v>55</v>
      </c>
      <c r="J357">
        <v>182</v>
      </c>
      <c r="K357">
        <v>91</v>
      </c>
      <c r="M357" t="s">
        <v>193</v>
      </c>
      <c r="O357" t="s">
        <v>193</v>
      </c>
      <c r="P357" t="s">
        <v>193</v>
      </c>
      <c r="U357">
        <f>COUNTA(Table8[[#This Row],[Thermal Cycling]:[Hail Stress Sequence (2024-)]])</f>
        <v>3</v>
      </c>
      <c r="V357" t="s">
        <v>455</v>
      </c>
      <c r="W357" t="s">
        <v>479</v>
      </c>
      <c r="X357" t="s">
        <v>1147</v>
      </c>
      <c r="Z357" t="s">
        <v>45</v>
      </c>
      <c r="AA357" t="s">
        <v>45</v>
      </c>
      <c r="AB357" t="s">
        <v>45</v>
      </c>
    </row>
    <row r="358" spans="1:28" x14ac:dyDescent="0.3">
      <c r="A358" t="s">
        <v>892</v>
      </c>
      <c r="B358" t="s">
        <v>179</v>
      </c>
      <c r="C358" t="s">
        <v>434</v>
      </c>
      <c r="D358">
        <v>480</v>
      </c>
      <c r="E358">
        <v>525</v>
      </c>
      <c r="F358" t="s">
        <v>28</v>
      </c>
      <c r="G358" t="s">
        <v>55</v>
      </c>
      <c r="J358">
        <v>182</v>
      </c>
      <c r="K358">
        <v>91</v>
      </c>
      <c r="M358" t="s">
        <v>193</v>
      </c>
      <c r="O358" t="s">
        <v>193</v>
      </c>
      <c r="P358" t="s">
        <v>193</v>
      </c>
      <c r="U358">
        <f>COUNTA(Table8[[#This Row],[Thermal Cycling]:[Hail Stress Sequence (2024-)]])</f>
        <v>3</v>
      </c>
      <c r="V358" t="s">
        <v>455</v>
      </c>
      <c r="W358" t="s">
        <v>479</v>
      </c>
      <c r="X358" t="s">
        <v>1147</v>
      </c>
      <c r="Z358" t="s">
        <v>45</v>
      </c>
      <c r="AA358" t="s">
        <v>45</v>
      </c>
      <c r="AB358" t="s">
        <v>45</v>
      </c>
    </row>
    <row r="359" spans="1:28" x14ac:dyDescent="0.3">
      <c r="A359" t="s">
        <v>893</v>
      </c>
      <c r="B359" t="s">
        <v>179</v>
      </c>
      <c r="C359" t="s">
        <v>434</v>
      </c>
      <c r="D359">
        <v>480</v>
      </c>
      <c r="E359">
        <v>525</v>
      </c>
      <c r="F359" t="s">
        <v>28</v>
      </c>
      <c r="G359" t="s">
        <v>55</v>
      </c>
      <c r="J359">
        <v>182</v>
      </c>
      <c r="K359">
        <v>91</v>
      </c>
      <c r="M359" t="s">
        <v>193</v>
      </c>
      <c r="O359" t="s">
        <v>193</v>
      </c>
      <c r="P359" t="s">
        <v>193</v>
      </c>
      <c r="U359">
        <f>COUNTA(Table8[[#This Row],[Thermal Cycling]:[Hail Stress Sequence (2024-)]])</f>
        <v>3</v>
      </c>
      <c r="V359" t="s">
        <v>455</v>
      </c>
      <c r="W359" t="s">
        <v>479</v>
      </c>
      <c r="X359" t="s">
        <v>1147</v>
      </c>
      <c r="Z359" t="s">
        <v>45</v>
      </c>
      <c r="AA359" t="s">
        <v>45</v>
      </c>
      <c r="AB359" t="s">
        <v>45</v>
      </c>
    </row>
    <row r="360" spans="1:28" x14ac:dyDescent="0.3">
      <c r="A360" t="s">
        <v>896</v>
      </c>
      <c r="B360" t="s">
        <v>179</v>
      </c>
      <c r="C360" t="s">
        <v>429</v>
      </c>
      <c r="D360">
        <v>530</v>
      </c>
      <c r="E360">
        <v>575</v>
      </c>
      <c r="F360" t="s">
        <v>28</v>
      </c>
      <c r="G360" t="s">
        <v>55</v>
      </c>
      <c r="J360">
        <v>182</v>
      </c>
      <c r="K360">
        <v>91</v>
      </c>
      <c r="M360" t="s">
        <v>193</v>
      </c>
      <c r="O360" t="s">
        <v>193</v>
      </c>
      <c r="P360" t="s">
        <v>193</v>
      </c>
      <c r="U360">
        <f>COUNTA(Table8[[#This Row],[Thermal Cycling]:[Hail Stress Sequence (2024-)]])</f>
        <v>3</v>
      </c>
      <c r="V360" t="s">
        <v>455</v>
      </c>
      <c r="W360" t="s">
        <v>479</v>
      </c>
      <c r="X360" t="s">
        <v>1147</v>
      </c>
      <c r="Z360" t="s">
        <v>45</v>
      </c>
      <c r="AA360" t="s">
        <v>45</v>
      </c>
      <c r="AB360" t="s">
        <v>45</v>
      </c>
    </row>
    <row r="361" spans="1:28" x14ac:dyDescent="0.3">
      <c r="A361" t="s">
        <v>900</v>
      </c>
      <c r="B361" t="s">
        <v>179</v>
      </c>
      <c r="C361" t="s">
        <v>431</v>
      </c>
      <c r="D361">
        <v>580</v>
      </c>
      <c r="E361">
        <v>625</v>
      </c>
      <c r="F361" t="s">
        <v>28</v>
      </c>
      <c r="G361" t="s">
        <v>55</v>
      </c>
      <c r="J361">
        <v>182</v>
      </c>
      <c r="K361">
        <v>91</v>
      </c>
      <c r="M361" t="s">
        <v>193</v>
      </c>
      <c r="O361" t="s">
        <v>193</v>
      </c>
      <c r="P361" t="s">
        <v>193</v>
      </c>
      <c r="U361">
        <f>COUNTA(Table8[[#This Row],[Thermal Cycling]:[Hail Stress Sequence (2024-)]])</f>
        <v>3</v>
      </c>
      <c r="V361" t="s">
        <v>455</v>
      </c>
      <c r="W361" t="s">
        <v>479</v>
      </c>
      <c r="X361" t="s">
        <v>1147</v>
      </c>
      <c r="Z361" t="s">
        <v>45</v>
      </c>
      <c r="AA361" t="s">
        <v>45</v>
      </c>
      <c r="AB361" t="s">
        <v>45</v>
      </c>
    </row>
    <row r="362" spans="1:28" x14ac:dyDescent="0.3">
      <c r="A362" t="s">
        <v>891</v>
      </c>
      <c r="B362" t="s">
        <v>179</v>
      </c>
      <c r="C362" t="s">
        <v>434</v>
      </c>
      <c r="D362">
        <v>480</v>
      </c>
      <c r="E362">
        <v>525</v>
      </c>
      <c r="F362" t="s">
        <v>11</v>
      </c>
      <c r="G362" t="s">
        <v>55</v>
      </c>
      <c r="J362">
        <v>182</v>
      </c>
      <c r="K362">
        <v>91</v>
      </c>
      <c r="P362" t="s">
        <v>193</v>
      </c>
      <c r="U362">
        <f>COUNTA(Table8[[#This Row],[Thermal Cycling]:[Hail Stress Sequence (2024-)]])</f>
        <v>1</v>
      </c>
      <c r="V362" t="s">
        <v>455</v>
      </c>
      <c r="W362" t="s">
        <v>479</v>
      </c>
      <c r="X362" t="s">
        <v>1147</v>
      </c>
      <c r="Z362" t="s">
        <v>45</v>
      </c>
      <c r="AA362" t="s">
        <v>45</v>
      </c>
      <c r="AB362" t="s">
        <v>45</v>
      </c>
    </row>
    <row r="363" spans="1:28" x14ac:dyDescent="0.3">
      <c r="A363" t="s">
        <v>894</v>
      </c>
      <c r="B363" t="s">
        <v>179</v>
      </c>
      <c r="C363" t="s">
        <v>434</v>
      </c>
      <c r="D363">
        <v>480</v>
      </c>
      <c r="E363">
        <v>525</v>
      </c>
      <c r="F363" t="s">
        <v>32</v>
      </c>
      <c r="G363" t="s">
        <v>55</v>
      </c>
      <c r="J363">
        <v>182</v>
      </c>
      <c r="K363">
        <v>91</v>
      </c>
      <c r="P363" t="s">
        <v>193</v>
      </c>
      <c r="U363">
        <f>COUNTA(Table8[[#This Row],[Thermal Cycling]:[Hail Stress Sequence (2024-)]])</f>
        <v>1</v>
      </c>
      <c r="V363" t="s">
        <v>455</v>
      </c>
      <c r="W363" t="s">
        <v>479</v>
      </c>
      <c r="X363" t="s">
        <v>1147</v>
      </c>
      <c r="Z363" t="s">
        <v>45</v>
      </c>
      <c r="AA363" t="s">
        <v>45</v>
      </c>
      <c r="AB363" t="s">
        <v>45</v>
      </c>
    </row>
    <row r="364" spans="1:28" x14ac:dyDescent="0.3">
      <c r="A364" t="s">
        <v>895</v>
      </c>
      <c r="B364" t="s">
        <v>179</v>
      </c>
      <c r="C364" t="s">
        <v>429</v>
      </c>
      <c r="D364">
        <v>530</v>
      </c>
      <c r="E364">
        <v>575</v>
      </c>
      <c r="F364" t="s">
        <v>11</v>
      </c>
      <c r="G364" t="s">
        <v>55</v>
      </c>
      <c r="J364">
        <v>182</v>
      </c>
      <c r="K364">
        <v>91</v>
      </c>
      <c r="P364" t="s">
        <v>193</v>
      </c>
      <c r="U364">
        <f>COUNTA(Table8[[#This Row],[Thermal Cycling]:[Hail Stress Sequence (2024-)]])</f>
        <v>1</v>
      </c>
      <c r="V364" t="s">
        <v>455</v>
      </c>
      <c r="W364" t="s">
        <v>479</v>
      </c>
      <c r="X364" t="s">
        <v>1147</v>
      </c>
      <c r="Z364" t="s">
        <v>45</v>
      </c>
      <c r="AA364" t="s">
        <v>45</v>
      </c>
      <c r="AB364" t="s">
        <v>45</v>
      </c>
    </row>
    <row r="365" spans="1:28" x14ac:dyDescent="0.3">
      <c r="A365" t="s">
        <v>897</v>
      </c>
      <c r="B365" t="s">
        <v>179</v>
      </c>
      <c r="C365" t="s">
        <v>429</v>
      </c>
      <c r="D365">
        <v>530</v>
      </c>
      <c r="E365">
        <v>575</v>
      </c>
      <c r="F365" t="s">
        <v>32</v>
      </c>
      <c r="G365" t="s">
        <v>55</v>
      </c>
      <c r="J365">
        <v>182</v>
      </c>
      <c r="K365">
        <v>91</v>
      </c>
      <c r="P365" t="s">
        <v>193</v>
      </c>
      <c r="U365">
        <f>COUNTA(Table8[[#This Row],[Thermal Cycling]:[Hail Stress Sequence (2024-)]])</f>
        <v>1</v>
      </c>
      <c r="V365" t="s">
        <v>455</v>
      </c>
      <c r="W365" t="s">
        <v>479</v>
      </c>
      <c r="X365" t="s">
        <v>1147</v>
      </c>
      <c r="Z365" t="s">
        <v>45</v>
      </c>
      <c r="AA365" t="s">
        <v>45</v>
      </c>
      <c r="AB365" t="s">
        <v>45</v>
      </c>
    </row>
    <row r="366" spans="1:28" x14ac:dyDescent="0.3">
      <c r="A366" t="s">
        <v>927</v>
      </c>
      <c r="B366" t="s">
        <v>182</v>
      </c>
      <c r="C366" t="s">
        <v>429</v>
      </c>
      <c r="D366">
        <v>530</v>
      </c>
      <c r="E366">
        <v>575</v>
      </c>
      <c r="F366" t="s">
        <v>28</v>
      </c>
      <c r="G366" t="s">
        <v>13</v>
      </c>
      <c r="J366">
        <v>182</v>
      </c>
      <c r="K366">
        <v>91</v>
      </c>
      <c r="L366" t="s">
        <v>193</v>
      </c>
      <c r="M366" t="s">
        <v>193</v>
      </c>
      <c r="N366" t="s">
        <v>193</v>
      </c>
      <c r="O366" t="s">
        <v>193</v>
      </c>
      <c r="P366" t="s">
        <v>193</v>
      </c>
      <c r="Q366" t="s">
        <v>193</v>
      </c>
      <c r="U366">
        <f>COUNTA(Table8[[#This Row],[Thermal Cycling]:[Hail Stress Sequence (2024-)]])</f>
        <v>6</v>
      </c>
      <c r="V366" t="s">
        <v>1148</v>
      </c>
      <c r="Z366" t="s">
        <v>16</v>
      </c>
    </row>
    <row r="367" spans="1:28" x14ac:dyDescent="0.3">
      <c r="A367" t="s">
        <v>928</v>
      </c>
      <c r="B367" t="s">
        <v>182</v>
      </c>
      <c r="C367" t="s">
        <v>430</v>
      </c>
      <c r="D367">
        <v>430</v>
      </c>
      <c r="E367">
        <v>475</v>
      </c>
      <c r="F367" t="s">
        <v>28</v>
      </c>
      <c r="G367" t="s">
        <v>13</v>
      </c>
      <c r="J367">
        <v>182</v>
      </c>
      <c r="K367">
        <v>91</v>
      </c>
      <c r="L367" t="s">
        <v>193</v>
      </c>
      <c r="M367" t="s">
        <v>193</v>
      </c>
      <c r="N367" t="s">
        <v>193</v>
      </c>
      <c r="O367" t="s">
        <v>193</v>
      </c>
      <c r="P367" t="s">
        <v>193</v>
      </c>
      <c r="U367">
        <f>COUNTA(Table8[[#This Row],[Thermal Cycling]:[Hail Stress Sequence (2024-)]])</f>
        <v>5</v>
      </c>
      <c r="V367" t="s">
        <v>1148</v>
      </c>
      <c r="Z367" t="s">
        <v>16</v>
      </c>
    </row>
    <row r="368" spans="1:28" x14ac:dyDescent="0.3">
      <c r="A368" t="s">
        <v>932</v>
      </c>
      <c r="B368" t="s">
        <v>182</v>
      </c>
      <c r="C368" t="s">
        <v>192</v>
      </c>
      <c r="D368">
        <v>380</v>
      </c>
      <c r="E368">
        <v>425</v>
      </c>
      <c r="F368" t="s">
        <v>28</v>
      </c>
      <c r="G368" t="s">
        <v>13</v>
      </c>
      <c r="J368">
        <v>182</v>
      </c>
      <c r="K368">
        <v>91</v>
      </c>
      <c r="L368" t="s">
        <v>193</v>
      </c>
      <c r="M368" t="s">
        <v>193</v>
      </c>
      <c r="N368" t="s">
        <v>193</v>
      </c>
      <c r="O368" t="s">
        <v>193</v>
      </c>
      <c r="P368" t="s">
        <v>193</v>
      </c>
      <c r="U368">
        <f>COUNTA(Table8[[#This Row],[Thermal Cycling]:[Hail Stress Sequence (2024-)]])</f>
        <v>5</v>
      </c>
      <c r="V368" t="s">
        <v>1148</v>
      </c>
      <c r="Z368" t="s">
        <v>16</v>
      </c>
    </row>
    <row r="369" spans="1:26" x14ac:dyDescent="0.3">
      <c r="A369" t="s">
        <v>933</v>
      </c>
      <c r="B369" t="s">
        <v>182</v>
      </c>
      <c r="C369" t="s">
        <v>434</v>
      </c>
      <c r="D369">
        <v>480</v>
      </c>
      <c r="E369">
        <v>525</v>
      </c>
      <c r="F369" t="s">
        <v>28</v>
      </c>
      <c r="G369" t="s">
        <v>13</v>
      </c>
      <c r="J369">
        <v>182</v>
      </c>
      <c r="K369">
        <v>91</v>
      </c>
      <c r="L369" t="s">
        <v>193</v>
      </c>
      <c r="M369" t="s">
        <v>193</v>
      </c>
      <c r="N369" t="s">
        <v>193</v>
      </c>
      <c r="O369" t="s">
        <v>193</v>
      </c>
      <c r="P369" t="s">
        <v>193</v>
      </c>
      <c r="U369">
        <f>COUNTA(Table8[[#This Row],[Thermal Cycling]:[Hail Stress Sequence (2024-)]])</f>
        <v>5</v>
      </c>
      <c r="V369" t="s">
        <v>1148</v>
      </c>
      <c r="Z369" t="s">
        <v>16</v>
      </c>
    </row>
    <row r="370" spans="1:26" x14ac:dyDescent="0.3">
      <c r="A370" t="s">
        <v>926</v>
      </c>
      <c r="B370" t="s">
        <v>182</v>
      </c>
      <c r="C370" t="s">
        <v>431</v>
      </c>
      <c r="D370">
        <v>580</v>
      </c>
      <c r="E370">
        <v>625</v>
      </c>
      <c r="F370" t="s">
        <v>28</v>
      </c>
      <c r="G370" t="s">
        <v>13</v>
      </c>
      <c r="J370">
        <v>182</v>
      </c>
      <c r="K370">
        <v>91</v>
      </c>
      <c r="M370" t="s">
        <v>193</v>
      </c>
      <c r="O370" t="s">
        <v>193</v>
      </c>
      <c r="P370" t="s">
        <v>193</v>
      </c>
      <c r="U370">
        <f>COUNTA(Table8[[#This Row],[Thermal Cycling]:[Hail Stress Sequence (2024-)]])</f>
        <v>3</v>
      </c>
      <c r="V370" t="s">
        <v>1148</v>
      </c>
      <c r="Z370" t="s">
        <v>16</v>
      </c>
    </row>
    <row r="371" spans="1:26" x14ac:dyDescent="0.3">
      <c r="A371" t="s">
        <v>929</v>
      </c>
      <c r="B371" t="s">
        <v>182</v>
      </c>
      <c r="C371" t="s">
        <v>429</v>
      </c>
      <c r="D371">
        <v>530</v>
      </c>
      <c r="E371">
        <v>575</v>
      </c>
      <c r="F371" t="s">
        <v>11</v>
      </c>
      <c r="G371" t="s">
        <v>13</v>
      </c>
      <c r="J371">
        <v>182</v>
      </c>
      <c r="K371">
        <v>91</v>
      </c>
      <c r="P371" t="s">
        <v>193</v>
      </c>
      <c r="U371">
        <f>COUNTA(Table8[[#This Row],[Thermal Cycling]:[Hail Stress Sequence (2024-)]])</f>
        <v>1</v>
      </c>
      <c r="V371" t="s">
        <v>1148</v>
      </c>
      <c r="Z371" t="s">
        <v>16</v>
      </c>
    </row>
    <row r="372" spans="1:26" x14ac:dyDescent="0.3">
      <c r="A372" t="s">
        <v>930</v>
      </c>
      <c r="B372" t="s">
        <v>182</v>
      </c>
      <c r="C372" t="s">
        <v>430</v>
      </c>
      <c r="D372">
        <v>430</v>
      </c>
      <c r="E372">
        <v>475</v>
      </c>
      <c r="F372" t="s">
        <v>11</v>
      </c>
      <c r="G372" t="s">
        <v>13</v>
      </c>
      <c r="J372">
        <v>182</v>
      </c>
      <c r="K372">
        <v>91</v>
      </c>
      <c r="P372" t="s">
        <v>193</v>
      </c>
      <c r="U372">
        <f>COUNTA(Table8[[#This Row],[Thermal Cycling]:[Hail Stress Sequence (2024-)]])</f>
        <v>1</v>
      </c>
      <c r="V372" t="s">
        <v>1148</v>
      </c>
      <c r="Z372" t="s">
        <v>16</v>
      </c>
    </row>
    <row r="373" spans="1:26" x14ac:dyDescent="0.3">
      <c r="A373" t="s">
        <v>931</v>
      </c>
      <c r="B373" t="s">
        <v>182</v>
      </c>
      <c r="C373" t="s">
        <v>431</v>
      </c>
      <c r="D373">
        <v>580</v>
      </c>
      <c r="E373">
        <v>625</v>
      </c>
      <c r="F373" t="s">
        <v>11</v>
      </c>
      <c r="G373" t="s">
        <v>13</v>
      </c>
      <c r="J373">
        <v>182</v>
      </c>
      <c r="K373">
        <v>91</v>
      </c>
      <c r="P373" t="s">
        <v>193</v>
      </c>
      <c r="U373">
        <f>COUNTA(Table8[[#This Row],[Thermal Cycling]:[Hail Stress Sequence (2024-)]])</f>
        <v>1</v>
      </c>
      <c r="V373" t="s">
        <v>1148</v>
      </c>
      <c r="Z373" t="s">
        <v>16</v>
      </c>
    </row>
    <row r="374" spans="1:26" x14ac:dyDescent="0.3">
      <c r="A374" t="s">
        <v>934</v>
      </c>
      <c r="B374" t="s">
        <v>182</v>
      </c>
      <c r="C374" t="s">
        <v>192</v>
      </c>
      <c r="D374">
        <v>380</v>
      </c>
      <c r="E374">
        <v>425</v>
      </c>
      <c r="F374" t="s">
        <v>11</v>
      </c>
      <c r="G374" t="s">
        <v>13</v>
      </c>
      <c r="J374">
        <v>182</v>
      </c>
      <c r="K374">
        <v>91</v>
      </c>
      <c r="P374" t="s">
        <v>193</v>
      </c>
      <c r="U374">
        <f>COUNTA(Table8[[#This Row],[Thermal Cycling]:[Hail Stress Sequence (2024-)]])</f>
        <v>1</v>
      </c>
      <c r="V374" t="s">
        <v>1148</v>
      </c>
      <c r="Z374" t="s">
        <v>16</v>
      </c>
    </row>
    <row r="375" spans="1:26" x14ac:dyDescent="0.3">
      <c r="A375" t="s">
        <v>935</v>
      </c>
      <c r="B375" t="s">
        <v>182</v>
      </c>
      <c r="C375" t="s">
        <v>434</v>
      </c>
      <c r="D375">
        <v>480</v>
      </c>
      <c r="E375">
        <v>525</v>
      </c>
      <c r="F375" t="s">
        <v>11</v>
      </c>
      <c r="G375" t="s">
        <v>13</v>
      </c>
      <c r="J375">
        <v>182</v>
      </c>
      <c r="K375">
        <v>91</v>
      </c>
      <c r="P375" t="s">
        <v>193</v>
      </c>
      <c r="U375">
        <f>COUNTA(Table8[[#This Row],[Thermal Cycling]:[Hail Stress Sequence (2024-)]])</f>
        <v>1</v>
      </c>
      <c r="V375" t="s">
        <v>1148</v>
      </c>
      <c r="Z375" t="s">
        <v>16</v>
      </c>
    </row>
    <row r="376" spans="1:26" x14ac:dyDescent="0.3">
      <c r="A376" t="s">
        <v>936</v>
      </c>
      <c r="B376" t="s">
        <v>182</v>
      </c>
      <c r="C376" t="s">
        <v>434</v>
      </c>
      <c r="D376">
        <v>480</v>
      </c>
      <c r="E376">
        <v>525</v>
      </c>
      <c r="F376" t="s">
        <v>32</v>
      </c>
      <c r="G376" t="s">
        <v>13</v>
      </c>
      <c r="J376">
        <v>182</v>
      </c>
      <c r="K376">
        <v>91</v>
      </c>
      <c r="P376" t="s">
        <v>193</v>
      </c>
      <c r="U376">
        <f>COUNTA(Table8[[#This Row],[Thermal Cycling]:[Hail Stress Sequence (2024-)]])</f>
        <v>1</v>
      </c>
      <c r="V376" t="s">
        <v>1148</v>
      </c>
      <c r="Z376" t="s">
        <v>16</v>
      </c>
    </row>
    <row r="377" spans="1:26" x14ac:dyDescent="0.3">
      <c r="A377" t="s">
        <v>937</v>
      </c>
      <c r="B377" t="s">
        <v>182</v>
      </c>
      <c r="C377" t="s">
        <v>430</v>
      </c>
      <c r="D377">
        <v>430</v>
      </c>
      <c r="E377">
        <v>475</v>
      </c>
      <c r="F377" t="s">
        <v>32</v>
      </c>
      <c r="G377" t="s">
        <v>13</v>
      </c>
      <c r="J377">
        <v>182</v>
      </c>
      <c r="K377">
        <v>91</v>
      </c>
      <c r="P377" t="s">
        <v>193</v>
      </c>
      <c r="U377">
        <f>COUNTA(Table8[[#This Row],[Thermal Cycling]:[Hail Stress Sequence (2024-)]])</f>
        <v>1</v>
      </c>
      <c r="V377" t="s">
        <v>1148</v>
      </c>
      <c r="Z377" t="s">
        <v>16</v>
      </c>
    </row>
    <row r="378" spans="1:26" x14ac:dyDescent="0.3">
      <c r="A378" t="s">
        <v>938</v>
      </c>
      <c r="B378" t="s">
        <v>182</v>
      </c>
      <c r="C378" t="s">
        <v>430</v>
      </c>
      <c r="D378">
        <v>430</v>
      </c>
      <c r="E378">
        <v>475</v>
      </c>
      <c r="F378" t="s">
        <v>32</v>
      </c>
      <c r="G378" t="s">
        <v>13</v>
      </c>
      <c r="J378">
        <v>182</v>
      </c>
      <c r="K378">
        <v>91</v>
      </c>
      <c r="P378" t="s">
        <v>193</v>
      </c>
      <c r="U378">
        <f>COUNTA(Table8[[#This Row],[Thermal Cycling]:[Hail Stress Sequence (2024-)]])</f>
        <v>1</v>
      </c>
      <c r="V378" t="s">
        <v>1148</v>
      </c>
      <c r="Z378" t="s">
        <v>16</v>
      </c>
    </row>
    <row r="379" spans="1:26" x14ac:dyDescent="0.3">
      <c r="A379" t="s">
        <v>939</v>
      </c>
      <c r="B379" t="s">
        <v>182</v>
      </c>
      <c r="C379" t="s">
        <v>431</v>
      </c>
      <c r="D379">
        <v>580</v>
      </c>
      <c r="E379">
        <v>625</v>
      </c>
      <c r="F379" t="s">
        <v>32</v>
      </c>
      <c r="G379" t="s">
        <v>13</v>
      </c>
      <c r="J379">
        <v>182</v>
      </c>
      <c r="K379">
        <v>91</v>
      </c>
      <c r="P379" t="s">
        <v>193</v>
      </c>
      <c r="U379">
        <f>COUNTA(Table8[[#This Row],[Thermal Cycling]:[Hail Stress Sequence (2024-)]])</f>
        <v>1</v>
      </c>
      <c r="V379" t="s">
        <v>1148</v>
      </c>
      <c r="Z379" t="s">
        <v>16</v>
      </c>
    </row>
    <row r="380" spans="1:26" x14ac:dyDescent="0.3">
      <c r="A380" t="s">
        <v>940</v>
      </c>
      <c r="B380" t="s">
        <v>182</v>
      </c>
      <c r="C380" t="s">
        <v>192</v>
      </c>
      <c r="D380">
        <v>380</v>
      </c>
      <c r="E380">
        <v>425</v>
      </c>
      <c r="F380" t="s">
        <v>32</v>
      </c>
      <c r="G380" t="s">
        <v>13</v>
      </c>
      <c r="J380">
        <v>182</v>
      </c>
      <c r="K380">
        <v>91</v>
      </c>
      <c r="P380" t="s">
        <v>193</v>
      </c>
      <c r="U380">
        <f>COUNTA(Table8[[#This Row],[Thermal Cycling]:[Hail Stress Sequence (2024-)]])</f>
        <v>1</v>
      </c>
      <c r="V380" t="s">
        <v>1148</v>
      </c>
      <c r="Z380" t="s">
        <v>16</v>
      </c>
    </row>
    <row r="381" spans="1:26" x14ac:dyDescent="0.3">
      <c r="A381" t="s">
        <v>941</v>
      </c>
      <c r="B381" t="s">
        <v>182</v>
      </c>
      <c r="C381" t="s">
        <v>192</v>
      </c>
      <c r="D381">
        <v>380</v>
      </c>
      <c r="E381">
        <v>425</v>
      </c>
      <c r="F381" t="s">
        <v>32</v>
      </c>
      <c r="G381" t="s">
        <v>13</v>
      </c>
      <c r="J381">
        <v>182</v>
      </c>
      <c r="K381">
        <v>91</v>
      </c>
      <c r="P381" t="s">
        <v>193</v>
      </c>
      <c r="U381">
        <f>COUNTA(Table8[[#This Row],[Thermal Cycling]:[Hail Stress Sequence (2024-)]])</f>
        <v>1</v>
      </c>
      <c r="V381" t="s">
        <v>1148</v>
      </c>
      <c r="Z381" t="s">
        <v>16</v>
      </c>
    </row>
    <row r="382" spans="1:26" x14ac:dyDescent="0.3">
      <c r="A382" t="s">
        <v>942</v>
      </c>
      <c r="B382" t="s">
        <v>182</v>
      </c>
      <c r="C382" t="s">
        <v>434</v>
      </c>
      <c r="D382">
        <v>480</v>
      </c>
      <c r="E382">
        <v>525</v>
      </c>
      <c r="F382" t="s">
        <v>32</v>
      </c>
      <c r="G382" t="s">
        <v>13</v>
      </c>
      <c r="J382">
        <v>182</v>
      </c>
      <c r="K382">
        <v>91</v>
      </c>
      <c r="P382" t="s">
        <v>193</v>
      </c>
      <c r="U382">
        <f>COUNTA(Table8[[#This Row],[Thermal Cycling]:[Hail Stress Sequence (2024-)]])</f>
        <v>1</v>
      </c>
      <c r="V382" t="s">
        <v>1148</v>
      </c>
      <c r="Z382" t="s">
        <v>16</v>
      </c>
    </row>
    <row r="383" spans="1:26" x14ac:dyDescent="0.3">
      <c r="A383" t="s">
        <v>943</v>
      </c>
      <c r="B383" t="s">
        <v>182</v>
      </c>
      <c r="C383" t="s">
        <v>429</v>
      </c>
      <c r="D383">
        <v>530</v>
      </c>
      <c r="E383">
        <v>575</v>
      </c>
      <c r="F383" t="s">
        <v>32</v>
      </c>
      <c r="G383" t="s">
        <v>13</v>
      </c>
      <c r="J383">
        <v>182</v>
      </c>
      <c r="K383">
        <v>91</v>
      </c>
      <c r="P383" t="s">
        <v>193</v>
      </c>
      <c r="U383">
        <f>COUNTA(Table8[[#This Row],[Thermal Cycling]:[Hail Stress Sequence (2024-)]])</f>
        <v>1</v>
      </c>
      <c r="V383" t="s">
        <v>1148</v>
      </c>
      <c r="Z383" t="s">
        <v>16</v>
      </c>
    </row>
    <row r="384" spans="1:26" x14ac:dyDescent="0.3">
      <c r="A384" t="s">
        <v>861</v>
      </c>
      <c r="B384" t="s">
        <v>413</v>
      </c>
      <c r="C384" t="s">
        <v>431</v>
      </c>
      <c r="D384">
        <v>580</v>
      </c>
      <c r="E384">
        <v>625</v>
      </c>
      <c r="F384" t="s">
        <v>28</v>
      </c>
      <c r="G384" t="s">
        <v>55</v>
      </c>
      <c r="J384">
        <v>182</v>
      </c>
      <c r="K384">
        <v>91</v>
      </c>
      <c r="L384" t="s">
        <v>193</v>
      </c>
      <c r="M384" t="s">
        <v>193</v>
      </c>
      <c r="N384" t="s">
        <v>193</v>
      </c>
      <c r="P384" t="s">
        <v>193</v>
      </c>
      <c r="Q384" t="s">
        <v>193</v>
      </c>
      <c r="U384">
        <f>COUNTA(Table8[[#This Row],[Thermal Cycling]:[Hail Stress Sequence (2024-)]])</f>
        <v>5</v>
      </c>
      <c r="V384" t="s">
        <v>1149</v>
      </c>
      <c r="Z384" t="s">
        <v>30</v>
      </c>
    </row>
    <row r="385" spans="1:26" x14ac:dyDescent="0.3">
      <c r="A385" t="s">
        <v>860</v>
      </c>
      <c r="B385" t="s">
        <v>413</v>
      </c>
      <c r="C385" t="s">
        <v>430</v>
      </c>
      <c r="D385">
        <v>430</v>
      </c>
      <c r="E385">
        <v>475</v>
      </c>
      <c r="F385" t="s">
        <v>28</v>
      </c>
      <c r="G385" t="s">
        <v>55</v>
      </c>
      <c r="J385">
        <v>182</v>
      </c>
      <c r="K385">
        <v>91</v>
      </c>
      <c r="L385" t="s">
        <v>193</v>
      </c>
      <c r="M385" t="s">
        <v>193</v>
      </c>
      <c r="N385" t="s">
        <v>193</v>
      </c>
      <c r="P385" t="s">
        <v>193</v>
      </c>
      <c r="U385">
        <f>COUNTA(Table8[[#This Row],[Thermal Cycling]:[Hail Stress Sequence (2024-)]])</f>
        <v>4</v>
      </c>
      <c r="V385" t="s">
        <v>1149</v>
      </c>
      <c r="Z385" t="s">
        <v>30</v>
      </c>
    </row>
    <row r="386" spans="1:26" x14ac:dyDescent="0.3">
      <c r="A386" t="s">
        <v>862</v>
      </c>
      <c r="B386" t="s">
        <v>413</v>
      </c>
      <c r="C386" t="s">
        <v>431</v>
      </c>
      <c r="D386">
        <v>580</v>
      </c>
      <c r="E386">
        <v>625</v>
      </c>
      <c r="F386" t="s">
        <v>28</v>
      </c>
      <c r="G386" t="s">
        <v>55</v>
      </c>
      <c r="J386">
        <v>182</v>
      </c>
      <c r="K386">
        <v>91</v>
      </c>
      <c r="M386" t="s">
        <v>193</v>
      </c>
      <c r="P386" t="s">
        <v>193</v>
      </c>
      <c r="U386">
        <f>COUNTA(Table8[[#This Row],[Thermal Cycling]:[Hail Stress Sequence (2024-)]])</f>
        <v>2</v>
      </c>
      <c r="V386" t="s">
        <v>1149</v>
      </c>
      <c r="Z386" t="s">
        <v>30</v>
      </c>
    </row>
    <row r="387" spans="1:26" x14ac:dyDescent="0.3">
      <c r="A387" t="s">
        <v>866</v>
      </c>
      <c r="B387" t="s">
        <v>414</v>
      </c>
      <c r="C387" t="s">
        <v>431</v>
      </c>
      <c r="D387">
        <v>580</v>
      </c>
      <c r="E387">
        <v>625</v>
      </c>
      <c r="F387" t="s">
        <v>28</v>
      </c>
      <c r="G387" t="s">
        <v>55</v>
      </c>
      <c r="J387">
        <v>182</v>
      </c>
      <c r="K387">
        <v>91</v>
      </c>
      <c r="N387" t="s">
        <v>193</v>
      </c>
      <c r="O387" t="s">
        <v>193</v>
      </c>
      <c r="P387" t="s">
        <v>193</v>
      </c>
      <c r="Q387" t="s">
        <v>193</v>
      </c>
      <c r="U387">
        <f>COUNTA(Table8[[#This Row],[Thermal Cycling]:[Hail Stress Sequence (2024-)]])</f>
        <v>4</v>
      </c>
      <c r="V387" t="s">
        <v>1140</v>
      </c>
      <c r="Z387" t="s">
        <v>864</v>
      </c>
    </row>
    <row r="388" spans="1:26" x14ac:dyDescent="0.3">
      <c r="A388" t="s">
        <v>865</v>
      </c>
      <c r="B388" t="s">
        <v>414</v>
      </c>
      <c r="C388" t="s">
        <v>434</v>
      </c>
      <c r="D388">
        <v>480</v>
      </c>
      <c r="E388">
        <v>525</v>
      </c>
      <c r="F388" t="s">
        <v>28</v>
      </c>
      <c r="G388" t="s">
        <v>55</v>
      </c>
      <c r="J388">
        <v>182</v>
      </c>
      <c r="K388">
        <v>91</v>
      </c>
      <c r="N388" t="s">
        <v>193</v>
      </c>
      <c r="O388" t="s">
        <v>193</v>
      </c>
      <c r="P388" t="s">
        <v>193</v>
      </c>
      <c r="U388">
        <f>COUNTA(Table8[[#This Row],[Thermal Cycling]:[Hail Stress Sequence (2024-)]])</f>
        <v>3</v>
      </c>
      <c r="V388" t="s">
        <v>1140</v>
      </c>
      <c r="Z388" t="s">
        <v>864</v>
      </c>
    </row>
    <row r="389" spans="1:26" x14ac:dyDescent="0.3">
      <c r="A389" t="s">
        <v>863</v>
      </c>
      <c r="B389" t="s">
        <v>414</v>
      </c>
      <c r="C389" t="s">
        <v>430</v>
      </c>
      <c r="D389">
        <v>430</v>
      </c>
      <c r="E389">
        <v>475</v>
      </c>
      <c r="F389" t="s">
        <v>28</v>
      </c>
      <c r="G389" t="s">
        <v>55</v>
      </c>
      <c r="J389">
        <v>182</v>
      </c>
      <c r="K389">
        <v>91</v>
      </c>
      <c r="O389" t="s">
        <v>193</v>
      </c>
      <c r="P389" t="s">
        <v>193</v>
      </c>
      <c r="U389">
        <f>COUNTA(Table8[[#This Row],[Thermal Cycling]:[Hail Stress Sequence (2024-)]])</f>
        <v>2</v>
      </c>
      <c r="V389" t="s">
        <v>1140</v>
      </c>
      <c r="Z389" t="s">
        <v>864</v>
      </c>
    </row>
    <row r="393" spans="1:26" x14ac:dyDescent="0.3">
      <c r="U393">
        <f>AVERAGE(Table8[[#All],[Top Performer Categories]])</f>
        <v>2.8170103092783507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294A-7886-4F82-B557-F0D203E361BA}">
  <dimension ref="A1:AA11"/>
  <sheetViews>
    <sheetView zoomScale="80" zoomScaleNormal="80" workbookViewId="0"/>
  </sheetViews>
  <sheetFormatPr defaultRowHeight="14.4" x14ac:dyDescent="0.3"/>
  <cols>
    <col min="1" max="1" width="15" bestFit="1" customWidth="1"/>
    <col min="2" max="2" width="21.33203125" bestFit="1" customWidth="1"/>
    <col min="3" max="3" width="13.6640625" bestFit="1" customWidth="1"/>
    <col min="4" max="5" width="19.33203125" bestFit="1" customWidth="1"/>
    <col min="6" max="7" width="17.21875" bestFit="1" customWidth="1"/>
    <col min="8" max="8" width="17.77734375" bestFit="1" customWidth="1"/>
    <col min="9" max="9" width="13.77734375" bestFit="1" customWidth="1"/>
    <col min="10" max="10" width="15" bestFit="1" customWidth="1"/>
    <col min="11" max="11" width="17.77734375" bestFit="1" customWidth="1"/>
    <col min="12" max="12" width="13.77734375" bestFit="1" customWidth="1"/>
    <col min="13" max="13" width="28.21875" bestFit="1" customWidth="1"/>
    <col min="14" max="14" width="6.88671875" bestFit="1" customWidth="1"/>
    <col min="15" max="15" width="19.33203125" bestFit="1" customWidth="1"/>
    <col min="16" max="16" width="26" bestFit="1" customWidth="1"/>
    <col min="17" max="17" width="29.44140625" bestFit="1" customWidth="1"/>
    <col min="18" max="18" width="13.88671875" bestFit="1" customWidth="1"/>
    <col min="19" max="19" width="26" bestFit="1" customWidth="1"/>
    <col min="20" max="23" width="23.44140625" bestFit="1" customWidth="1"/>
    <col min="24" max="27" width="26.77734375" bestFit="1" customWidth="1"/>
  </cols>
  <sheetData>
    <row r="1" spans="1:27" x14ac:dyDescent="0.3">
      <c r="A1" t="s">
        <v>5</v>
      </c>
      <c r="B1" t="s">
        <v>0</v>
      </c>
      <c r="C1" t="s">
        <v>787</v>
      </c>
      <c r="D1" t="s">
        <v>788</v>
      </c>
      <c r="E1" t="s">
        <v>789</v>
      </c>
      <c r="F1" t="s">
        <v>1</v>
      </c>
      <c r="G1" t="s">
        <v>2</v>
      </c>
      <c r="H1" t="s">
        <v>793</v>
      </c>
      <c r="I1" t="s">
        <v>3</v>
      </c>
      <c r="J1" t="s">
        <v>792</v>
      </c>
      <c r="K1" t="s">
        <v>19</v>
      </c>
      <c r="L1" t="s">
        <v>17</v>
      </c>
      <c r="M1" t="s">
        <v>18</v>
      </c>
      <c r="N1" t="s">
        <v>791</v>
      </c>
      <c r="O1" t="s">
        <v>776</v>
      </c>
      <c r="P1" t="s">
        <v>775</v>
      </c>
      <c r="Q1" t="s">
        <v>774</v>
      </c>
      <c r="R1" t="s">
        <v>777</v>
      </c>
      <c r="S1" t="s">
        <v>794</v>
      </c>
      <c r="T1" t="s">
        <v>468</v>
      </c>
      <c r="U1" t="s">
        <v>469</v>
      </c>
      <c r="V1" t="s">
        <v>470</v>
      </c>
      <c r="W1" t="s">
        <v>473</v>
      </c>
      <c r="X1" t="s">
        <v>472</v>
      </c>
      <c r="Y1" t="s">
        <v>474</v>
      </c>
      <c r="Z1" t="s">
        <v>477</v>
      </c>
      <c r="AA1" t="s">
        <v>485</v>
      </c>
    </row>
    <row r="2" spans="1:27" x14ac:dyDescent="0.3">
      <c r="A2" s="3"/>
      <c r="B2" s="3" t="s">
        <v>21</v>
      </c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193</v>
      </c>
      <c r="N2" s="3" t="s">
        <v>193</v>
      </c>
      <c r="O2" s="3"/>
      <c r="P2" s="3"/>
      <c r="Q2" s="3"/>
      <c r="R2" s="3"/>
      <c r="S2" s="3">
        <f>COUNTA(Table2014[[#This Row],[Thermal Cycling]:[PID+ (2014)]])</f>
        <v>2</v>
      </c>
      <c r="T2" s="3"/>
      <c r="U2" s="3"/>
      <c r="V2" s="3"/>
      <c r="W2" s="3"/>
      <c r="X2" s="3"/>
      <c r="Y2" s="3"/>
      <c r="Z2" s="3"/>
      <c r="AA2" s="3"/>
    </row>
    <row r="3" spans="1:27" x14ac:dyDescent="0.3">
      <c r="A3" s="3"/>
      <c r="B3" s="3" t="s">
        <v>771</v>
      </c>
      <c r="C3" s="3"/>
      <c r="D3" s="3"/>
      <c r="E3" s="3"/>
      <c r="F3" s="3"/>
      <c r="G3" s="3"/>
      <c r="H3" s="3"/>
      <c r="I3" s="3"/>
      <c r="J3" s="3"/>
      <c r="K3" s="3"/>
      <c r="L3" s="3" t="s">
        <v>193</v>
      </c>
      <c r="M3" s="3" t="s">
        <v>193</v>
      </c>
      <c r="N3" s="3" t="s">
        <v>193</v>
      </c>
      <c r="O3" s="3"/>
      <c r="P3" s="3"/>
      <c r="Q3" s="3" t="s">
        <v>193</v>
      </c>
      <c r="R3" s="3"/>
      <c r="S3" s="3">
        <f>COUNTA(Table2014[[#This Row],[Thermal Cycling]:[PID+ (2014)]])</f>
        <v>4</v>
      </c>
      <c r="T3" s="3"/>
      <c r="U3" s="3"/>
      <c r="V3" s="3"/>
      <c r="W3" s="3"/>
      <c r="X3" s="3"/>
      <c r="Y3" s="3"/>
      <c r="Z3" s="3"/>
      <c r="AA3" s="3"/>
    </row>
    <row r="4" spans="1:27" x14ac:dyDescent="0.3">
      <c r="A4" s="3"/>
      <c r="B4" s="3" t="s">
        <v>82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 t="s">
        <v>193</v>
      </c>
      <c r="O4" s="3"/>
      <c r="P4" s="3"/>
      <c r="Q4" s="3"/>
      <c r="R4" s="3"/>
      <c r="S4" s="3">
        <f>COUNTA(Table2014[[#This Row],[Thermal Cycling]:[PID+ (2014)]])</f>
        <v>1</v>
      </c>
      <c r="T4" s="3"/>
      <c r="U4" s="3"/>
      <c r="V4" s="3"/>
      <c r="W4" s="3"/>
      <c r="X4" s="3"/>
      <c r="Y4" s="3"/>
      <c r="Z4" s="3"/>
      <c r="AA4" s="3"/>
    </row>
    <row r="5" spans="1:27" x14ac:dyDescent="0.3">
      <c r="A5" s="3"/>
      <c r="B5" s="3" t="s">
        <v>191</v>
      </c>
      <c r="C5" s="3"/>
      <c r="D5" s="3"/>
      <c r="E5" s="3"/>
      <c r="F5" s="3"/>
      <c r="G5" s="3"/>
      <c r="H5" s="3"/>
      <c r="I5" s="3"/>
      <c r="J5" s="3"/>
      <c r="K5" s="3" t="s">
        <v>193</v>
      </c>
      <c r="L5" s="3"/>
      <c r="M5" s="3"/>
      <c r="N5" s="3"/>
      <c r="O5" s="3"/>
      <c r="P5" s="3"/>
      <c r="Q5" s="3"/>
      <c r="R5" s="3"/>
      <c r="S5" s="3">
        <f>COUNTA(Table2014[[#This Row],[Thermal Cycling]:[PID+ (2014)]])</f>
        <v>1</v>
      </c>
      <c r="T5" s="3"/>
      <c r="U5" s="3"/>
      <c r="V5" s="3"/>
      <c r="W5" s="3"/>
      <c r="X5" s="3"/>
      <c r="Y5" s="3"/>
      <c r="Z5" s="3"/>
      <c r="AA5" s="3"/>
    </row>
    <row r="6" spans="1:27" x14ac:dyDescent="0.3">
      <c r="A6" s="3"/>
      <c r="B6" s="3" t="s">
        <v>707</v>
      </c>
      <c r="C6" s="3"/>
      <c r="D6" s="3"/>
      <c r="E6" s="3"/>
      <c r="F6" s="3"/>
      <c r="G6" s="3"/>
      <c r="H6" s="3"/>
      <c r="I6" s="3"/>
      <c r="J6" s="3"/>
      <c r="K6" s="3" t="s">
        <v>193</v>
      </c>
      <c r="L6" s="3" t="s">
        <v>193</v>
      </c>
      <c r="M6" s="3" t="s">
        <v>193</v>
      </c>
      <c r="N6" s="3" t="s">
        <v>193</v>
      </c>
      <c r="O6" s="3"/>
      <c r="P6" s="3"/>
      <c r="Q6" s="3" t="s">
        <v>193</v>
      </c>
      <c r="R6" s="3" t="s">
        <v>193</v>
      </c>
      <c r="S6" s="3">
        <f>COUNTA(Table2014[[#This Row],[Thermal Cycling]:[PID+ (2014)]])</f>
        <v>6</v>
      </c>
      <c r="T6" s="3"/>
      <c r="U6" s="3"/>
      <c r="V6" s="3"/>
      <c r="W6" s="3"/>
      <c r="X6" s="3"/>
      <c r="Y6" s="3"/>
      <c r="Z6" s="3"/>
      <c r="AA6" s="3"/>
    </row>
    <row r="7" spans="1:27" x14ac:dyDescent="0.3">
      <c r="A7" s="3"/>
      <c r="B7" s="3" t="s">
        <v>772</v>
      </c>
      <c r="C7" s="3"/>
      <c r="D7" s="3"/>
      <c r="E7" s="3"/>
      <c r="F7" s="3"/>
      <c r="G7" s="3"/>
      <c r="H7" s="3"/>
      <c r="I7" s="3"/>
      <c r="J7" s="3"/>
      <c r="K7" s="3"/>
      <c r="L7" s="3" t="s">
        <v>193</v>
      </c>
      <c r="M7" s="3" t="s">
        <v>193</v>
      </c>
      <c r="N7" s="3"/>
      <c r="O7" s="3"/>
      <c r="P7" s="3"/>
      <c r="Q7" s="3"/>
      <c r="R7" s="3"/>
      <c r="S7" s="3">
        <f>COUNTA(Table2014[[#This Row],[Thermal Cycling]:[PID+ (2014)]])</f>
        <v>2</v>
      </c>
      <c r="T7" s="3"/>
      <c r="U7" s="3"/>
      <c r="V7" s="3"/>
      <c r="W7" s="3"/>
      <c r="X7" s="3"/>
      <c r="Y7" s="3"/>
      <c r="Z7" s="3"/>
      <c r="AA7" s="3"/>
    </row>
    <row r="8" spans="1:27" x14ac:dyDescent="0.3">
      <c r="A8" s="3"/>
      <c r="B8" s="3" t="s">
        <v>773</v>
      </c>
      <c r="C8" s="3"/>
      <c r="D8" s="3"/>
      <c r="E8" s="3"/>
      <c r="F8" s="3"/>
      <c r="G8" s="3"/>
      <c r="H8" s="3"/>
      <c r="I8" s="3"/>
      <c r="J8" s="3"/>
      <c r="K8" s="3"/>
      <c r="L8" s="3"/>
      <c r="M8" s="3" t="s">
        <v>193</v>
      </c>
      <c r="N8" s="3"/>
      <c r="O8" s="3"/>
      <c r="P8" s="3"/>
      <c r="Q8" s="3" t="s">
        <v>193</v>
      </c>
      <c r="R8" s="3" t="s">
        <v>193</v>
      </c>
      <c r="S8" s="3">
        <f>COUNTA(Table2014[[#This Row],[Thermal Cycling]:[PID+ (2014)]])</f>
        <v>3</v>
      </c>
      <c r="T8" s="3"/>
      <c r="U8" s="3"/>
      <c r="V8" s="3"/>
      <c r="W8" s="3"/>
      <c r="X8" s="3"/>
      <c r="Y8" s="3"/>
      <c r="Z8" s="3"/>
      <c r="AA8" s="3"/>
    </row>
    <row r="9" spans="1:27" x14ac:dyDescent="0.3">
      <c r="A9" s="3"/>
      <c r="B9" s="3" t="s">
        <v>150</v>
      </c>
      <c r="C9" s="3"/>
      <c r="D9" s="3"/>
      <c r="E9" s="3"/>
      <c r="F9" s="3"/>
      <c r="G9" s="3"/>
      <c r="H9" s="3"/>
      <c r="I9" s="3"/>
      <c r="J9" s="3"/>
      <c r="K9" s="3" t="s">
        <v>193</v>
      </c>
      <c r="L9" s="3" t="s">
        <v>193</v>
      </c>
      <c r="M9" s="3"/>
      <c r="N9" s="3"/>
      <c r="O9" s="3"/>
      <c r="P9" s="3"/>
      <c r="Q9" s="3"/>
      <c r="R9" s="3" t="s">
        <v>193</v>
      </c>
      <c r="S9" s="3">
        <f>COUNTA(Table2014[[#This Row],[Thermal Cycling]:[PID+ (2014)]])</f>
        <v>3</v>
      </c>
      <c r="T9" s="3"/>
      <c r="U9" s="3"/>
      <c r="V9" s="3"/>
      <c r="W9" s="3"/>
      <c r="X9" s="3"/>
      <c r="Y9" s="3"/>
      <c r="Z9" s="3"/>
      <c r="AA9" s="3"/>
    </row>
    <row r="10" spans="1:27" x14ac:dyDescent="0.3">
      <c r="A10" s="3"/>
      <c r="B10" s="3" t="s">
        <v>160</v>
      </c>
      <c r="C10" s="3"/>
      <c r="D10" s="3"/>
      <c r="E10" s="3"/>
      <c r="F10" s="3"/>
      <c r="G10" s="3"/>
      <c r="H10" s="3"/>
      <c r="I10" s="3"/>
      <c r="J10" s="3"/>
      <c r="K10" s="3" t="s">
        <v>193</v>
      </c>
      <c r="L10" s="3" t="s">
        <v>193</v>
      </c>
      <c r="M10" s="3"/>
      <c r="N10" s="3" t="s">
        <v>193</v>
      </c>
      <c r="O10" s="3"/>
      <c r="P10" s="3"/>
      <c r="Q10" s="3" t="s">
        <v>193</v>
      </c>
      <c r="R10" s="3" t="s">
        <v>193</v>
      </c>
      <c r="S10" s="3">
        <f>COUNTA(Table2014[[#This Row],[Thermal Cycling]:[PID+ (2014)]])</f>
        <v>5</v>
      </c>
      <c r="T10" s="3"/>
      <c r="U10" s="3"/>
      <c r="V10" s="3"/>
      <c r="W10" s="3"/>
      <c r="X10" s="3"/>
      <c r="Y10" s="3"/>
      <c r="Z10" s="3"/>
      <c r="AA10" s="3"/>
    </row>
    <row r="11" spans="1:27" x14ac:dyDescent="0.3">
      <c r="A11" s="3"/>
      <c r="B11" s="3" t="s">
        <v>683</v>
      </c>
      <c r="C11" s="3"/>
      <c r="D11" s="3"/>
      <c r="E11" s="3"/>
      <c r="F11" s="3"/>
      <c r="G11" s="3"/>
      <c r="H11" s="3"/>
      <c r="I11" s="3"/>
      <c r="J11" s="3"/>
      <c r="K11" s="3" t="s">
        <v>193</v>
      </c>
      <c r="L11" s="3"/>
      <c r="M11" s="3" t="s">
        <v>193</v>
      </c>
      <c r="N11" s="3" t="s">
        <v>193</v>
      </c>
      <c r="O11" s="3"/>
      <c r="P11" s="3"/>
      <c r="Q11" s="3" t="s">
        <v>193</v>
      </c>
      <c r="R11" s="3"/>
      <c r="S11" s="3">
        <f>COUNTA(Table2014[[#This Row],[Thermal Cycling]:[PID+ (2014)]])</f>
        <v>4</v>
      </c>
      <c r="T11" s="3"/>
      <c r="U11" s="3"/>
      <c r="V11" s="3"/>
      <c r="W11" s="3"/>
      <c r="X11" s="3"/>
      <c r="Y11" s="3"/>
      <c r="Z11" s="3"/>
      <c r="AA11" s="3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B879-5953-4D61-B2EF-B6B744635C2E}">
  <dimension ref="A1:AD1095"/>
  <sheetViews>
    <sheetView tabSelected="1" zoomScale="53" zoomScaleNormal="53" workbookViewId="0">
      <pane ySplit="1" topLeftCell="A308" activePane="bottomLeft" state="frozen"/>
      <selection pane="bottomLeft" activeCell="C576" sqref="C576"/>
    </sheetView>
  </sheetViews>
  <sheetFormatPr defaultRowHeight="14.4" x14ac:dyDescent="0.3"/>
  <cols>
    <col min="1" max="1" width="22.109375" bestFit="1" customWidth="1"/>
    <col min="2" max="2" width="18" bestFit="1" customWidth="1"/>
    <col min="3" max="3" width="26.44140625" bestFit="1" customWidth="1"/>
    <col min="4" max="4" width="17.21875" bestFit="1" customWidth="1"/>
    <col min="5" max="6" width="24.6640625" bestFit="1" customWidth="1"/>
    <col min="7" max="7" width="21" bestFit="1" customWidth="1"/>
    <col min="8" max="8" width="22.44140625" bestFit="1" customWidth="1"/>
    <col min="9" max="9" width="21.88671875" bestFit="1" customWidth="1"/>
    <col min="10" max="10" width="17" bestFit="1" customWidth="1"/>
    <col min="11" max="11" width="17.77734375" bestFit="1" customWidth="1"/>
    <col min="12" max="12" width="22.33203125" bestFit="1" customWidth="1"/>
    <col min="13" max="13" width="16.6640625" bestFit="1" customWidth="1"/>
    <col min="14" max="14" width="37.33203125" bestFit="1" customWidth="1"/>
    <col min="15" max="15" width="8.77734375" bestFit="1" customWidth="1"/>
    <col min="16" max="16" width="24.77734375" bestFit="1" customWidth="1"/>
    <col min="17" max="17" width="33.6640625" bestFit="1" customWidth="1"/>
    <col min="18" max="18" width="36.33203125" bestFit="1" customWidth="1"/>
    <col min="19" max="19" width="41.21875" bestFit="1" customWidth="1"/>
    <col min="20" max="20" width="33" bestFit="1" customWidth="1"/>
    <col min="21" max="21" width="30.109375" bestFit="1" customWidth="1"/>
    <col min="22" max="24" width="30.5546875" bestFit="1" customWidth="1"/>
    <col min="25" max="25" width="34.6640625" bestFit="1" customWidth="1"/>
    <col min="26" max="27" width="35" bestFit="1" customWidth="1"/>
    <col min="28" max="28" width="12.6640625" customWidth="1"/>
  </cols>
  <sheetData>
    <row r="1" spans="1:30" ht="15" thickBot="1" x14ac:dyDescent="0.35">
      <c r="A1" s="2" t="s">
        <v>790</v>
      </c>
      <c r="B1" t="s">
        <v>5</v>
      </c>
      <c r="C1" t="s">
        <v>0</v>
      </c>
      <c r="D1" t="s">
        <v>787</v>
      </c>
      <c r="E1" t="s">
        <v>788</v>
      </c>
      <c r="F1" t="s">
        <v>789</v>
      </c>
      <c r="G1" t="s">
        <v>786</v>
      </c>
      <c r="H1" t="s">
        <v>2</v>
      </c>
      <c r="I1" t="s">
        <v>793</v>
      </c>
      <c r="J1" t="s">
        <v>3</v>
      </c>
      <c r="K1" t="s">
        <v>792</v>
      </c>
      <c r="L1" s="7" t="s">
        <v>1114</v>
      </c>
      <c r="M1" s="10" t="s">
        <v>19</v>
      </c>
      <c r="N1" s="10" t="s">
        <v>17</v>
      </c>
      <c r="O1" s="10" t="s">
        <v>18</v>
      </c>
      <c r="P1" s="10" t="s">
        <v>791</v>
      </c>
      <c r="Q1" s="10" t="s">
        <v>776</v>
      </c>
      <c r="R1" s="10" t="s">
        <v>775</v>
      </c>
      <c r="S1" s="7" t="s">
        <v>1115</v>
      </c>
      <c r="T1" s="10" t="s">
        <v>774</v>
      </c>
      <c r="U1" s="10" t="s">
        <v>777</v>
      </c>
      <c r="V1" s="10" t="s">
        <v>794</v>
      </c>
      <c r="W1" s="10" t="s">
        <v>468</v>
      </c>
      <c r="X1" s="10" t="s">
        <v>469</v>
      </c>
      <c r="Y1" s="10" t="s">
        <v>470</v>
      </c>
      <c r="Z1" s="10" t="s">
        <v>473</v>
      </c>
      <c r="AA1" s="10" t="s">
        <v>472</v>
      </c>
      <c r="AB1" s="10" t="s">
        <v>474</v>
      </c>
      <c r="AC1" s="10" t="s">
        <v>477</v>
      </c>
      <c r="AD1" s="10" t="s">
        <v>485</v>
      </c>
    </row>
    <row r="2" spans="1:30" x14ac:dyDescent="0.3">
      <c r="A2">
        <v>2023</v>
      </c>
      <c r="B2" t="s">
        <v>227</v>
      </c>
      <c r="C2" t="s">
        <v>4</v>
      </c>
      <c r="D2" t="s">
        <v>429</v>
      </c>
      <c r="E2">
        <v>530</v>
      </c>
      <c r="F2">
        <v>575</v>
      </c>
      <c r="G2" t="s">
        <v>11</v>
      </c>
      <c r="H2" t="s">
        <v>13</v>
      </c>
      <c r="I2">
        <v>144</v>
      </c>
      <c r="K2">
        <v>182</v>
      </c>
      <c r="L2" s="9"/>
      <c r="M2" s="9" t="s">
        <v>193</v>
      </c>
      <c r="N2" s="9"/>
      <c r="O2" s="9" t="s">
        <v>193</v>
      </c>
      <c r="P2" s="9" t="s">
        <v>193</v>
      </c>
      <c r="Q2" s="9" t="s">
        <v>193</v>
      </c>
      <c r="R2" t="s">
        <v>193</v>
      </c>
      <c r="S2" s="15"/>
      <c r="T2" s="12"/>
      <c r="U2" s="12"/>
      <c r="V2" s="17">
        <f>COUNTA(TableAllYears[[#This Row],[Thermal Cycling]:[PID+ (2014)]])</f>
        <v>5</v>
      </c>
      <c r="W2" s="9" t="s">
        <v>20</v>
      </c>
      <c r="X2" s="9"/>
      <c r="Y2" s="9"/>
      <c r="Z2" s="9"/>
      <c r="AA2" s="9" t="s">
        <v>16</v>
      </c>
      <c r="AB2" s="9"/>
      <c r="AC2" s="9"/>
      <c r="AD2" s="9"/>
    </row>
    <row r="3" spans="1:30" x14ac:dyDescent="0.3">
      <c r="A3">
        <v>2022</v>
      </c>
      <c r="B3" t="s">
        <v>6</v>
      </c>
      <c r="C3" t="s">
        <v>4</v>
      </c>
      <c r="D3" t="s">
        <v>10</v>
      </c>
      <c r="E3">
        <v>305</v>
      </c>
      <c r="F3">
        <v>350</v>
      </c>
      <c r="G3" t="s">
        <v>11</v>
      </c>
      <c r="H3" t="s">
        <v>13</v>
      </c>
      <c r="I3">
        <v>60</v>
      </c>
      <c r="J3" t="s">
        <v>15</v>
      </c>
      <c r="K3">
        <v>158.75</v>
      </c>
      <c r="L3" s="9"/>
      <c r="M3" s="9" t="s">
        <v>193</v>
      </c>
      <c r="N3" s="9" t="s">
        <v>193</v>
      </c>
      <c r="O3" s="9" t="s">
        <v>193</v>
      </c>
      <c r="P3" s="9" t="s">
        <v>193</v>
      </c>
      <c r="Q3" s="9"/>
      <c r="S3" s="14"/>
      <c r="T3" s="11"/>
      <c r="U3" s="11"/>
      <c r="V3" s="17">
        <f>COUNTA(TableAllYears[[#This Row],[Thermal Cycling]:[PID+ (2014)]])</f>
        <v>4</v>
      </c>
      <c r="W3" s="9" t="s">
        <v>20</v>
      </c>
      <c r="X3" s="9"/>
      <c r="Y3" s="9"/>
      <c r="Z3" s="9"/>
      <c r="AA3" s="9" t="s">
        <v>16</v>
      </c>
      <c r="AB3" s="9"/>
      <c r="AC3" s="9"/>
      <c r="AD3" s="9"/>
    </row>
    <row r="4" spans="1:30" x14ac:dyDescent="0.3">
      <c r="A4">
        <v>2022</v>
      </c>
      <c r="B4" t="s">
        <v>7</v>
      </c>
      <c r="C4" t="s">
        <v>4</v>
      </c>
      <c r="D4" t="s">
        <v>12</v>
      </c>
      <c r="E4">
        <v>355</v>
      </c>
      <c r="F4">
        <v>400</v>
      </c>
      <c r="G4" t="s">
        <v>11</v>
      </c>
      <c r="H4" t="s">
        <v>13</v>
      </c>
      <c r="I4">
        <v>72</v>
      </c>
      <c r="J4" t="s">
        <v>15</v>
      </c>
      <c r="K4">
        <v>158.75</v>
      </c>
      <c r="L4" s="9"/>
      <c r="M4" s="9" t="s">
        <v>193</v>
      </c>
      <c r="N4" s="9" t="s">
        <v>193</v>
      </c>
      <c r="O4" s="9" t="s">
        <v>193</v>
      </c>
      <c r="P4" s="9" t="s">
        <v>193</v>
      </c>
      <c r="Q4" s="9"/>
      <c r="S4" s="14"/>
      <c r="T4" s="11"/>
      <c r="U4" s="11"/>
      <c r="V4" s="17">
        <f>COUNTA(TableAllYears[[#This Row],[Thermal Cycling]:[PID+ (2014)]])</f>
        <v>4</v>
      </c>
      <c r="W4" s="9" t="s">
        <v>20</v>
      </c>
      <c r="X4" s="9"/>
      <c r="Y4" s="9"/>
      <c r="Z4" s="9"/>
      <c r="AA4" s="9" t="s">
        <v>16</v>
      </c>
      <c r="AB4" s="9"/>
      <c r="AC4" s="9"/>
      <c r="AD4" s="9"/>
    </row>
    <row r="5" spans="1:30" x14ac:dyDescent="0.3">
      <c r="A5">
        <v>2023</v>
      </c>
      <c r="B5" t="s">
        <v>229</v>
      </c>
      <c r="C5" t="s">
        <v>4</v>
      </c>
      <c r="D5" t="s">
        <v>429</v>
      </c>
      <c r="E5">
        <v>530</v>
      </c>
      <c r="F5">
        <v>575</v>
      </c>
      <c r="G5" t="s">
        <v>32</v>
      </c>
      <c r="H5" t="s">
        <v>13</v>
      </c>
      <c r="I5">
        <v>144</v>
      </c>
      <c r="K5">
        <v>182</v>
      </c>
      <c r="L5" s="9"/>
      <c r="M5" s="9" t="s">
        <v>193</v>
      </c>
      <c r="N5" s="9"/>
      <c r="O5" s="9"/>
      <c r="P5" s="9" t="s">
        <v>193</v>
      </c>
      <c r="Q5" s="9" t="s">
        <v>193</v>
      </c>
      <c r="S5" s="14"/>
      <c r="T5" s="11"/>
      <c r="U5" s="11"/>
      <c r="V5" s="17">
        <f>COUNTA(TableAllYears[[#This Row],[Thermal Cycling]:[PID+ (2014)]])</f>
        <v>3</v>
      </c>
      <c r="W5" s="9" t="s">
        <v>20</v>
      </c>
      <c r="X5" s="9"/>
      <c r="Y5" s="9"/>
      <c r="Z5" s="9"/>
      <c r="AA5" s="9" t="s">
        <v>16</v>
      </c>
      <c r="AB5" s="9"/>
      <c r="AC5" s="9"/>
      <c r="AD5" s="9"/>
    </row>
    <row r="6" spans="1:30" x14ac:dyDescent="0.3">
      <c r="A6">
        <v>2022</v>
      </c>
      <c r="B6" t="s">
        <v>8</v>
      </c>
      <c r="C6" t="s">
        <v>4</v>
      </c>
      <c r="D6" t="s">
        <v>10</v>
      </c>
      <c r="E6">
        <v>305</v>
      </c>
      <c r="F6">
        <v>350</v>
      </c>
      <c r="G6" t="s">
        <v>11</v>
      </c>
      <c r="H6" t="s">
        <v>14</v>
      </c>
      <c r="I6">
        <v>60</v>
      </c>
      <c r="J6" t="s">
        <v>15</v>
      </c>
      <c r="K6">
        <v>157.35</v>
      </c>
      <c r="L6" s="9"/>
      <c r="M6" s="9" t="s">
        <v>193</v>
      </c>
      <c r="N6" s="9"/>
      <c r="O6" s="9" t="s">
        <v>193</v>
      </c>
      <c r="P6" s="9"/>
      <c r="Q6" s="9" t="s">
        <v>193</v>
      </c>
      <c r="S6" s="14"/>
      <c r="T6" s="11"/>
      <c r="U6" s="11"/>
      <c r="V6" s="17">
        <f>COUNTA(TableAllYears[[#This Row],[Thermal Cycling]:[PID+ (2014)]])</f>
        <v>3</v>
      </c>
      <c r="W6" s="9" t="s">
        <v>20</v>
      </c>
      <c r="X6" s="9"/>
      <c r="Y6" s="9"/>
      <c r="Z6" s="9"/>
      <c r="AA6" s="9" t="s">
        <v>16</v>
      </c>
      <c r="AB6" s="9"/>
      <c r="AC6" s="9"/>
      <c r="AD6" s="9"/>
    </row>
    <row r="7" spans="1:30" x14ac:dyDescent="0.3">
      <c r="A7">
        <v>2022</v>
      </c>
      <c r="B7" t="s">
        <v>9</v>
      </c>
      <c r="C7" t="s">
        <v>4</v>
      </c>
      <c r="D7" t="s">
        <v>12</v>
      </c>
      <c r="E7">
        <v>355</v>
      </c>
      <c r="F7">
        <v>400</v>
      </c>
      <c r="G7" t="s">
        <v>11</v>
      </c>
      <c r="H7" t="s">
        <v>14</v>
      </c>
      <c r="I7">
        <v>72</v>
      </c>
      <c r="J7" t="s">
        <v>15</v>
      </c>
      <c r="K7">
        <v>157.35</v>
      </c>
      <c r="L7" s="9"/>
      <c r="M7" s="9" t="s">
        <v>193</v>
      </c>
      <c r="N7" s="9"/>
      <c r="O7" s="9" t="s">
        <v>193</v>
      </c>
      <c r="P7" s="9"/>
      <c r="Q7" s="9" t="s">
        <v>193</v>
      </c>
      <c r="S7" s="14"/>
      <c r="T7" s="11"/>
      <c r="U7" s="11"/>
      <c r="V7" s="17">
        <f>COUNTA(TableAllYears[[#This Row],[Thermal Cycling]:[PID+ (2014)]])</f>
        <v>3</v>
      </c>
      <c r="W7" s="9" t="s">
        <v>20</v>
      </c>
      <c r="X7" s="9"/>
      <c r="Y7" s="9"/>
      <c r="Z7" s="9"/>
      <c r="AA7" s="9" t="s">
        <v>16</v>
      </c>
      <c r="AB7" s="9"/>
      <c r="AC7" s="9"/>
      <c r="AD7" s="9"/>
    </row>
    <row r="8" spans="1:30" x14ac:dyDescent="0.3">
      <c r="A8">
        <v>2021</v>
      </c>
      <c r="B8" t="s">
        <v>575</v>
      </c>
      <c r="C8" t="s">
        <v>4</v>
      </c>
      <c r="L8" s="9"/>
      <c r="M8" s="9" t="s">
        <v>193</v>
      </c>
      <c r="N8" s="9" t="s">
        <v>193</v>
      </c>
      <c r="O8" s="9"/>
      <c r="P8" s="9" t="s">
        <v>193</v>
      </c>
      <c r="Q8" s="9"/>
      <c r="S8" s="14"/>
      <c r="T8" s="11"/>
      <c r="U8" s="11"/>
      <c r="V8" s="17">
        <f>COUNTA(TableAllYears[[#This Row],[Thermal Cycling]:[PID+ (2014)]])</f>
        <v>3</v>
      </c>
      <c r="W8" s="9"/>
      <c r="X8" s="9"/>
      <c r="Y8" s="9"/>
      <c r="Z8" s="9"/>
      <c r="AA8" s="9"/>
      <c r="AB8" s="9"/>
      <c r="AC8" s="9"/>
      <c r="AD8" s="9"/>
    </row>
    <row r="9" spans="1:30" x14ac:dyDescent="0.3">
      <c r="A9">
        <v>2021</v>
      </c>
      <c r="B9" t="s">
        <v>574</v>
      </c>
      <c r="C9" t="s">
        <v>4</v>
      </c>
      <c r="L9" s="9"/>
      <c r="M9" s="9" t="s">
        <v>193</v>
      </c>
      <c r="N9" s="9" t="s">
        <v>193</v>
      </c>
      <c r="O9" s="9"/>
      <c r="P9" s="9" t="s">
        <v>193</v>
      </c>
      <c r="Q9" s="9"/>
      <c r="S9" s="14"/>
      <c r="T9" s="11"/>
      <c r="U9" s="11"/>
      <c r="V9" s="17">
        <f>COUNTA(TableAllYears[[#This Row],[Thermal Cycling]:[PID+ (2014)]])</f>
        <v>3</v>
      </c>
      <c r="W9" s="9"/>
      <c r="X9" s="9"/>
      <c r="Y9" s="9"/>
      <c r="Z9" s="9"/>
      <c r="AA9" s="9"/>
      <c r="AB9" s="9"/>
      <c r="AC9" s="9"/>
      <c r="AD9" s="9"/>
    </row>
    <row r="10" spans="1:30" x14ac:dyDescent="0.3">
      <c r="A10">
        <v>2020</v>
      </c>
      <c r="B10" t="s">
        <v>575</v>
      </c>
      <c r="C10" t="s">
        <v>4</v>
      </c>
      <c r="L10" s="9"/>
      <c r="M10" s="9" t="s">
        <v>193</v>
      </c>
      <c r="N10" s="9"/>
      <c r="O10" s="9" t="s">
        <v>193</v>
      </c>
      <c r="P10" s="9" t="s">
        <v>193</v>
      </c>
      <c r="Q10" s="9"/>
      <c r="S10" s="14"/>
      <c r="T10" s="11"/>
      <c r="U10" s="11"/>
      <c r="V10" s="17">
        <f>COUNTA(TableAllYears[[#This Row],[Thermal Cycling]:[PID+ (2014)]])</f>
        <v>3</v>
      </c>
      <c r="W10" s="9" t="s">
        <v>626</v>
      </c>
      <c r="X10" s="9"/>
      <c r="Y10" s="9"/>
      <c r="Z10" s="9"/>
      <c r="AA10" s="9" t="s">
        <v>16</v>
      </c>
      <c r="AB10" s="9"/>
      <c r="AC10" s="9"/>
      <c r="AD10" s="9"/>
    </row>
    <row r="11" spans="1:30" x14ac:dyDescent="0.3">
      <c r="A11">
        <v>2020</v>
      </c>
      <c r="B11" t="s">
        <v>574</v>
      </c>
      <c r="C11" t="s">
        <v>4</v>
      </c>
      <c r="L11" s="9"/>
      <c r="M11" s="9" t="s">
        <v>193</v>
      </c>
      <c r="N11" s="9"/>
      <c r="O11" s="9" t="s">
        <v>193</v>
      </c>
      <c r="P11" s="9" t="s">
        <v>193</v>
      </c>
      <c r="Q11" s="9"/>
      <c r="S11" s="14"/>
      <c r="T11" s="11"/>
      <c r="U11" s="11"/>
      <c r="V11" s="17">
        <f>COUNTA(TableAllYears[[#This Row],[Thermal Cycling]:[PID+ (2014)]])</f>
        <v>3</v>
      </c>
      <c r="W11" s="9" t="s">
        <v>626</v>
      </c>
      <c r="X11" s="9"/>
      <c r="Y11" s="9"/>
      <c r="Z11" s="9"/>
      <c r="AA11" s="9" t="s">
        <v>16</v>
      </c>
      <c r="AB11" s="9"/>
      <c r="AC11" s="9"/>
      <c r="AD11" s="9"/>
    </row>
    <row r="12" spans="1:30" x14ac:dyDescent="0.3">
      <c r="A12">
        <v>2019</v>
      </c>
      <c r="B12" t="s">
        <v>652</v>
      </c>
      <c r="C12" t="s">
        <v>4</v>
      </c>
      <c r="L12" s="9"/>
      <c r="M12" s="9"/>
      <c r="N12" s="9" t="s">
        <v>193</v>
      </c>
      <c r="O12" s="9" t="s">
        <v>193</v>
      </c>
      <c r="P12" s="9" t="s">
        <v>193</v>
      </c>
      <c r="Q12" s="9"/>
      <c r="S12" s="14"/>
      <c r="T12" s="11"/>
      <c r="U12" s="11"/>
      <c r="V12" s="17">
        <f>COUNTA(TableAllYears[[#This Row],[Thermal Cycling]:[PID+ (2014)]])</f>
        <v>3</v>
      </c>
      <c r="W12" s="9" t="s">
        <v>626</v>
      </c>
      <c r="X12" s="9"/>
      <c r="Y12" s="9"/>
      <c r="Z12" s="9"/>
      <c r="AA12" s="9" t="s">
        <v>16</v>
      </c>
      <c r="AB12" s="9"/>
      <c r="AC12" s="9"/>
      <c r="AD12" s="9"/>
    </row>
    <row r="13" spans="1:30" x14ac:dyDescent="0.3">
      <c r="A13">
        <v>2019</v>
      </c>
      <c r="B13" t="s">
        <v>651</v>
      </c>
      <c r="C13" t="s">
        <v>4</v>
      </c>
      <c r="L13" s="9"/>
      <c r="M13" s="9"/>
      <c r="N13" s="9" t="s">
        <v>193</v>
      </c>
      <c r="O13" s="9" t="s">
        <v>193</v>
      </c>
      <c r="P13" s="9" t="s">
        <v>193</v>
      </c>
      <c r="Q13" s="9"/>
      <c r="S13" s="14"/>
      <c r="T13" s="11"/>
      <c r="U13" s="11"/>
      <c r="V13" s="17">
        <f>COUNTA(TableAllYears[[#This Row],[Thermal Cycling]:[PID+ (2014)]])</f>
        <v>3</v>
      </c>
      <c r="W13" s="9" t="s">
        <v>626</v>
      </c>
      <c r="X13" s="9"/>
      <c r="Y13" s="9"/>
      <c r="Z13" s="9"/>
      <c r="AA13" s="9" t="s">
        <v>16</v>
      </c>
      <c r="AB13" s="9"/>
      <c r="AC13" s="9"/>
      <c r="AD13" s="9"/>
    </row>
    <row r="14" spans="1:30" x14ac:dyDescent="0.3">
      <c r="A14">
        <v>2018</v>
      </c>
      <c r="B14" t="s">
        <v>656</v>
      </c>
      <c r="C14" t="s">
        <v>4</v>
      </c>
      <c r="L14" s="9"/>
      <c r="M14" s="9" t="s">
        <v>193</v>
      </c>
      <c r="N14" s="9"/>
      <c r="O14" s="9" t="s">
        <v>193</v>
      </c>
      <c r="P14" s="9" t="s">
        <v>193</v>
      </c>
      <c r="Q14" s="9"/>
      <c r="S14" s="14"/>
      <c r="T14" s="11"/>
      <c r="U14" s="11"/>
      <c r="V14" s="17">
        <f>COUNTA(TableAllYears[[#This Row],[Thermal Cycling]:[PID+ (2014)]])</f>
        <v>3</v>
      </c>
      <c r="W14" s="9" t="s">
        <v>626</v>
      </c>
      <c r="X14" s="9"/>
      <c r="Y14" s="9"/>
      <c r="Z14" s="9"/>
      <c r="AA14" s="9" t="s">
        <v>16</v>
      </c>
      <c r="AB14" s="9"/>
      <c r="AC14" s="9"/>
      <c r="AD14" s="9"/>
    </row>
    <row r="15" spans="1:30" x14ac:dyDescent="0.3">
      <c r="A15" s="9">
        <v>2024</v>
      </c>
      <c r="B15" s="9" t="s">
        <v>822</v>
      </c>
      <c r="C15" s="9" t="s">
        <v>4</v>
      </c>
      <c r="D15" t="s">
        <v>431</v>
      </c>
      <c r="E15">
        <v>580</v>
      </c>
      <c r="F15">
        <v>625</v>
      </c>
      <c r="G15" s="9" t="s">
        <v>11</v>
      </c>
      <c r="H15" s="9" t="s">
        <v>55</v>
      </c>
      <c r="I15" s="9"/>
      <c r="J15" s="9"/>
      <c r="K15" s="9">
        <v>182</v>
      </c>
      <c r="L15" s="9">
        <v>91</v>
      </c>
      <c r="M15" s="9"/>
      <c r="N15" s="9"/>
      <c r="O15" s="9"/>
      <c r="P15" s="9" t="s">
        <v>193</v>
      </c>
      <c r="Q15" s="9"/>
      <c r="R15" t="s">
        <v>193</v>
      </c>
      <c r="S15" s="14"/>
      <c r="T15" s="11"/>
      <c r="U15" s="11"/>
      <c r="V15" s="17">
        <f>COUNTA(TableAllYears[[#This Row],[Thermal Cycling]:[PID+ (2014)]])</f>
        <v>2</v>
      </c>
      <c r="W15" t="s">
        <v>20</v>
      </c>
      <c r="AA15" s="9" t="s">
        <v>16</v>
      </c>
      <c r="AB15" s="9"/>
      <c r="AC15" s="9"/>
      <c r="AD15" s="9"/>
    </row>
    <row r="16" spans="1:30" x14ac:dyDescent="0.3">
      <c r="A16" s="9">
        <v>2024</v>
      </c>
      <c r="B16" s="9" t="s">
        <v>823</v>
      </c>
      <c r="C16" s="9" t="s">
        <v>4</v>
      </c>
      <c r="D16" t="s">
        <v>429</v>
      </c>
      <c r="E16">
        <v>530</v>
      </c>
      <c r="F16">
        <v>575</v>
      </c>
      <c r="G16" s="9" t="s">
        <v>11</v>
      </c>
      <c r="H16" s="9" t="s">
        <v>13</v>
      </c>
      <c r="I16" s="9"/>
      <c r="J16" s="9"/>
      <c r="K16" s="9">
        <v>182</v>
      </c>
      <c r="L16" s="9">
        <v>91</v>
      </c>
      <c r="M16" s="9"/>
      <c r="N16" s="9"/>
      <c r="O16" s="9" t="s">
        <v>193</v>
      </c>
      <c r="P16" s="9"/>
      <c r="Q16" s="9"/>
      <c r="S16" s="14">
        <v>50</v>
      </c>
      <c r="T16" s="11"/>
      <c r="U16" s="11"/>
      <c r="V16" s="17">
        <f>COUNTA(TableAllYears[[#This Row],[Thermal Cycling]:[PID+ (2014)]])</f>
        <v>2</v>
      </c>
      <c r="W16" t="s">
        <v>20</v>
      </c>
      <c r="AA16" s="9" t="s">
        <v>16</v>
      </c>
      <c r="AB16" s="9"/>
      <c r="AC16" s="9"/>
      <c r="AD16" s="9"/>
    </row>
    <row r="17" spans="1:30" x14ac:dyDescent="0.3">
      <c r="A17">
        <v>2021</v>
      </c>
      <c r="B17" t="s">
        <v>577</v>
      </c>
      <c r="C17" t="s">
        <v>4</v>
      </c>
      <c r="L17" s="9"/>
      <c r="M17" s="9" t="s">
        <v>193</v>
      </c>
      <c r="N17" s="9"/>
      <c r="O17" s="9"/>
      <c r="P17" s="9"/>
      <c r="Q17" s="9" t="s">
        <v>193</v>
      </c>
      <c r="S17" s="14"/>
      <c r="T17" s="11"/>
      <c r="U17" s="11"/>
      <c r="V17" s="17">
        <f>COUNTA(TableAllYears[[#This Row],[Thermal Cycling]:[PID+ (2014)]])</f>
        <v>2</v>
      </c>
      <c r="W17" s="9"/>
      <c r="X17" s="9"/>
      <c r="Y17" s="9"/>
      <c r="Z17" s="9"/>
      <c r="AA17" s="9"/>
      <c r="AB17" s="9"/>
      <c r="AC17" s="9"/>
      <c r="AD17" s="9"/>
    </row>
    <row r="18" spans="1:30" x14ac:dyDescent="0.3">
      <c r="A18">
        <v>2021</v>
      </c>
      <c r="B18" t="s">
        <v>576</v>
      </c>
      <c r="C18" t="s">
        <v>4</v>
      </c>
      <c r="L18" s="9"/>
      <c r="M18" s="9" t="s">
        <v>193</v>
      </c>
      <c r="N18" s="9"/>
      <c r="O18" s="9"/>
      <c r="P18" s="9"/>
      <c r="Q18" s="9" t="s">
        <v>193</v>
      </c>
      <c r="S18" s="14"/>
      <c r="T18" s="11"/>
      <c r="U18" s="11"/>
      <c r="V18" s="17">
        <f>COUNTA(TableAllYears[[#This Row],[Thermal Cycling]:[PID+ (2014)]])</f>
        <v>2</v>
      </c>
      <c r="W18" s="9"/>
      <c r="X18" s="9"/>
      <c r="Y18" s="9"/>
      <c r="Z18" s="9"/>
      <c r="AA18" s="9"/>
      <c r="AB18" s="9"/>
      <c r="AC18" s="9"/>
      <c r="AD18" s="9"/>
    </row>
    <row r="19" spans="1:30" x14ac:dyDescent="0.3">
      <c r="A19">
        <v>2019</v>
      </c>
      <c r="B19" t="s">
        <v>650</v>
      </c>
      <c r="C19" t="s">
        <v>4</v>
      </c>
      <c r="L19" s="9"/>
      <c r="M19" s="9"/>
      <c r="N19" s="9" t="s">
        <v>193</v>
      </c>
      <c r="O19" s="9"/>
      <c r="P19" s="9" t="s">
        <v>193</v>
      </c>
      <c r="Q19" s="9"/>
      <c r="S19" s="14"/>
      <c r="T19" s="11"/>
      <c r="U19" s="11"/>
      <c r="V19" s="17">
        <f>COUNTA(TableAllYears[[#This Row],[Thermal Cycling]:[PID+ (2014)]])</f>
        <v>2</v>
      </c>
      <c r="W19" s="9" t="s">
        <v>626</v>
      </c>
      <c r="X19" s="9"/>
      <c r="Y19" s="9"/>
      <c r="Z19" s="9"/>
      <c r="AA19" s="9" t="s">
        <v>16</v>
      </c>
      <c r="AB19" s="9"/>
      <c r="AC19" s="9"/>
      <c r="AD19" s="9"/>
    </row>
    <row r="20" spans="1:30" x14ac:dyDescent="0.3">
      <c r="A20">
        <v>2019</v>
      </c>
      <c r="B20" t="s">
        <v>649</v>
      </c>
      <c r="C20" t="s">
        <v>4</v>
      </c>
      <c r="L20" s="9"/>
      <c r="M20" s="9"/>
      <c r="N20" s="9" t="s">
        <v>193</v>
      </c>
      <c r="O20" s="9"/>
      <c r="P20" s="9" t="s">
        <v>193</v>
      </c>
      <c r="Q20" s="9"/>
      <c r="S20" s="14"/>
      <c r="T20" s="11"/>
      <c r="U20" s="11"/>
      <c r="V20" s="17">
        <f>COUNTA(TableAllYears[[#This Row],[Thermal Cycling]:[PID+ (2014)]])</f>
        <v>2</v>
      </c>
      <c r="W20" s="9" t="s">
        <v>626</v>
      </c>
      <c r="X20" s="9"/>
      <c r="Y20" s="9"/>
      <c r="Z20" s="9"/>
      <c r="AA20" s="9" t="s">
        <v>16</v>
      </c>
      <c r="AB20" s="9"/>
      <c r="AC20" s="9"/>
      <c r="AD20" s="9"/>
    </row>
    <row r="21" spans="1:30" x14ac:dyDescent="0.3">
      <c r="A21">
        <v>2023</v>
      </c>
      <c r="B21" t="s">
        <v>228</v>
      </c>
      <c r="C21" t="s">
        <v>4</v>
      </c>
      <c r="D21" t="s">
        <v>429</v>
      </c>
      <c r="E21">
        <v>530</v>
      </c>
      <c r="F21">
        <v>575</v>
      </c>
      <c r="G21" t="s">
        <v>28</v>
      </c>
      <c r="H21" t="s">
        <v>13</v>
      </c>
      <c r="I21">
        <v>144</v>
      </c>
      <c r="K21">
        <v>182</v>
      </c>
      <c r="L21" s="9"/>
      <c r="M21" s="9"/>
      <c r="N21" s="9"/>
      <c r="O21" s="9"/>
      <c r="P21" s="9"/>
      <c r="Q21" s="9" t="s">
        <v>193</v>
      </c>
      <c r="S21" s="14"/>
      <c r="T21" s="11"/>
      <c r="U21" s="11"/>
      <c r="V21" s="17">
        <f>COUNTA(TableAllYears[[#This Row],[Thermal Cycling]:[PID+ (2014)]])</f>
        <v>1</v>
      </c>
      <c r="W21" s="9" t="s">
        <v>20</v>
      </c>
      <c r="X21" s="9"/>
      <c r="Y21" s="9"/>
      <c r="Z21" s="9"/>
      <c r="AA21" s="9" t="s">
        <v>16</v>
      </c>
      <c r="AB21" s="9"/>
      <c r="AC21" s="9"/>
      <c r="AD21" s="9"/>
    </row>
    <row r="22" spans="1:30" x14ac:dyDescent="0.3">
      <c r="A22">
        <v>2023</v>
      </c>
      <c r="B22" t="s">
        <v>362</v>
      </c>
      <c r="C22" t="s">
        <v>421</v>
      </c>
      <c r="D22" t="s">
        <v>192</v>
      </c>
      <c r="E22">
        <v>380</v>
      </c>
      <c r="F22">
        <v>425</v>
      </c>
      <c r="G22" t="s">
        <v>32</v>
      </c>
      <c r="H22" t="s">
        <v>13</v>
      </c>
      <c r="I22">
        <v>108</v>
      </c>
      <c r="K22">
        <v>182</v>
      </c>
      <c r="L22" s="9"/>
      <c r="M22" s="9" t="s">
        <v>193</v>
      </c>
      <c r="N22" s="9"/>
      <c r="O22" s="9" t="s">
        <v>193</v>
      </c>
      <c r="P22" s="9"/>
      <c r="Q22" s="9" t="s">
        <v>193</v>
      </c>
      <c r="S22" s="14"/>
      <c r="T22" s="11"/>
      <c r="U22" s="11"/>
      <c r="V22" s="17">
        <f>COUNTA(TableAllYears[[#This Row],[Thermal Cycling]:[PID+ (2014)]])</f>
        <v>3</v>
      </c>
      <c r="W22" s="9" t="s">
        <v>459</v>
      </c>
      <c r="X22" s="9"/>
      <c r="Y22" s="9"/>
      <c r="Z22" s="9"/>
      <c r="AA22" s="9" t="s">
        <v>30</v>
      </c>
      <c r="AB22" s="9"/>
      <c r="AC22" s="9"/>
      <c r="AD22" s="9"/>
    </row>
    <row r="23" spans="1:30" x14ac:dyDescent="0.3">
      <c r="A23">
        <v>2023</v>
      </c>
      <c r="B23" t="s">
        <v>363</v>
      </c>
      <c r="C23" t="s">
        <v>421</v>
      </c>
      <c r="D23" t="s">
        <v>192</v>
      </c>
      <c r="E23">
        <v>380</v>
      </c>
      <c r="F23">
        <v>425</v>
      </c>
      <c r="G23" t="s">
        <v>32</v>
      </c>
      <c r="H23" t="s">
        <v>13</v>
      </c>
      <c r="I23">
        <v>108</v>
      </c>
      <c r="K23">
        <v>182</v>
      </c>
      <c r="L23" s="9"/>
      <c r="M23" s="9" t="s">
        <v>193</v>
      </c>
      <c r="N23" s="9"/>
      <c r="O23" s="9" t="s">
        <v>193</v>
      </c>
      <c r="P23" s="9"/>
      <c r="Q23" s="9" t="s">
        <v>193</v>
      </c>
      <c r="S23" s="14"/>
      <c r="T23" s="11"/>
      <c r="U23" s="11"/>
      <c r="V23" s="17">
        <f>COUNTA(TableAllYears[[#This Row],[Thermal Cycling]:[PID+ (2014)]])</f>
        <v>3</v>
      </c>
      <c r="W23" s="9" t="s">
        <v>459</v>
      </c>
      <c r="X23" s="9"/>
      <c r="Y23" s="9"/>
      <c r="Z23" s="9"/>
      <c r="AA23" s="9" t="s">
        <v>30</v>
      </c>
      <c r="AB23" s="9"/>
      <c r="AC23" s="9"/>
      <c r="AD23" s="9"/>
    </row>
    <row r="24" spans="1:30" x14ac:dyDescent="0.3">
      <c r="A24">
        <v>2023</v>
      </c>
      <c r="B24" t="s">
        <v>364</v>
      </c>
      <c r="C24" t="s">
        <v>421</v>
      </c>
      <c r="D24" t="s">
        <v>430</v>
      </c>
      <c r="E24">
        <v>430</v>
      </c>
      <c r="F24">
        <v>475</v>
      </c>
      <c r="G24" t="s">
        <v>32</v>
      </c>
      <c r="H24" t="s">
        <v>13</v>
      </c>
      <c r="I24">
        <v>120</v>
      </c>
      <c r="K24">
        <v>182</v>
      </c>
      <c r="L24" s="9"/>
      <c r="M24" s="9" t="s">
        <v>193</v>
      </c>
      <c r="N24" s="9"/>
      <c r="O24" s="9" t="s">
        <v>193</v>
      </c>
      <c r="P24" s="9"/>
      <c r="Q24" s="9" t="s">
        <v>193</v>
      </c>
      <c r="S24" s="14"/>
      <c r="T24" s="11"/>
      <c r="U24" s="11"/>
      <c r="V24" s="17">
        <f>COUNTA(TableAllYears[[#This Row],[Thermal Cycling]:[PID+ (2014)]])</f>
        <v>3</v>
      </c>
      <c r="W24" s="9" t="s">
        <v>459</v>
      </c>
      <c r="X24" s="9"/>
      <c r="Y24" s="9"/>
      <c r="Z24" s="9"/>
      <c r="AA24" s="9" t="s">
        <v>30</v>
      </c>
      <c r="AB24" s="9"/>
      <c r="AC24" s="9"/>
      <c r="AD24" s="9"/>
    </row>
    <row r="25" spans="1:30" x14ac:dyDescent="0.3">
      <c r="A25">
        <v>2023</v>
      </c>
      <c r="B25" t="s">
        <v>365</v>
      </c>
      <c r="C25" t="s">
        <v>421</v>
      </c>
      <c r="D25" t="s">
        <v>434</v>
      </c>
      <c r="E25">
        <v>480</v>
      </c>
      <c r="F25">
        <v>525</v>
      </c>
      <c r="G25" t="s">
        <v>32</v>
      </c>
      <c r="H25" t="s">
        <v>13</v>
      </c>
      <c r="I25">
        <v>120</v>
      </c>
      <c r="K25">
        <v>182</v>
      </c>
      <c r="L25" s="9"/>
      <c r="M25" s="9" t="s">
        <v>193</v>
      </c>
      <c r="N25" s="9"/>
      <c r="O25" s="9" t="s">
        <v>193</v>
      </c>
      <c r="P25" s="9"/>
      <c r="Q25" s="9" t="s">
        <v>193</v>
      </c>
      <c r="S25" s="14"/>
      <c r="T25" s="11"/>
      <c r="U25" s="11"/>
      <c r="V25" s="17">
        <f>COUNTA(TableAllYears[[#This Row],[Thermal Cycling]:[PID+ (2014)]])</f>
        <v>3</v>
      </c>
      <c r="W25" s="9" t="s">
        <v>459</v>
      </c>
      <c r="X25" s="9"/>
      <c r="Y25" s="9"/>
      <c r="Z25" s="9"/>
      <c r="AA25" s="9" t="s">
        <v>30</v>
      </c>
      <c r="AB25" s="9"/>
      <c r="AC25" s="9"/>
      <c r="AD25" s="9"/>
    </row>
    <row r="26" spans="1:30" x14ac:dyDescent="0.3">
      <c r="A26">
        <v>2023</v>
      </c>
      <c r="B26" t="s">
        <v>366</v>
      </c>
      <c r="C26" t="s">
        <v>421</v>
      </c>
      <c r="D26" t="s">
        <v>434</v>
      </c>
      <c r="E26">
        <v>480</v>
      </c>
      <c r="F26">
        <v>525</v>
      </c>
      <c r="G26" t="s">
        <v>32</v>
      </c>
      <c r="H26" t="s">
        <v>13</v>
      </c>
      <c r="I26">
        <v>132</v>
      </c>
      <c r="K26">
        <v>182</v>
      </c>
      <c r="L26" s="9"/>
      <c r="M26" s="9" t="s">
        <v>193</v>
      </c>
      <c r="N26" s="9"/>
      <c r="O26" s="9" t="s">
        <v>193</v>
      </c>
      <c r="P26" s="9"/>
      <c r="Q26" s="9" t="s">
        <v>193</v>
      </c>
      <c r="S26" s="14"/>
      <c r="T26" s="11"/>
      <c r="U26" s="11"/>
      <c r="V26" s="17">
        <f>COUNTA(TableAllYears[[#This Row],[Thermal Cycling]:[PID+ (2014)]])</f>
        <v>3</v>
      </c>
      <c r="W26" s="9" t="s">
        <v>459</v>
      </c>
      <c r="X26" s="9"/>
      <c r="Y26" s="9"/>
      <c r="Z26" s="9"/>
      <c r="AA26" s="9" t="s">
        <v>30</v>
      </c>
      <c r="AB26" s="9"/>
      <c r="AC26" s="9"/>
      <c r="AD26" s="9"/>
    </row>
    <row r="27" spans="1:30" x14ac:dyDescent="0.3">
      <c r="A27">
        <v>2023</v>
      </c>
      <c r="B27" t="s">
        <v>367</v>
      </c>
      <c r="C27" t="s">
        <v>421</v>
      </c>
      <c r="D27" t="s">
        <v>434</v>
      </c>
      <c r="E27">
        <v>480</v>
      </c>
      <c r="F27">
        <v>525</v>
      </c>
      <c r="G27" t="s">
        <v>32</v>
      </c>
      <c r="H27" t="s">
        <v>13</v>
      </c>
      <c r="I27">
        <v>132</v>
      </c>
      <c r="K27">
        <v>182</v>
      </c>
      <c r="L27" s="9"/>
      <c r="M27" s="9" t="s">
        <v>193</v>
      </c>
      <c r="N27" s="9"/>
      <c r="O27" s="9" t="s">
        <v>193</v>
      </c>
      <c r="P27" s="9"/>
      <c r="Q27" s="9" t="s">
        <v>193</v>
      </c>
      <c r="S27" s="14"/>
      <c r="T27" s="11"/>
      <c r="U27" s="11"/>
      <c r="V27" s="17">
        <f>COUNTA(TableAllYears[[#This Row],[Thermal Cycling]:[PID+ (2014)]])</f>
        <v>3</v>
      </c>
      <c r="W27" s="9" t="s">
        <v>459</v>
      </c>
      <c r="X27" s="9"/>
      <c r="Y27" s="9"/>
      <c r="Z27" s="9"/>
      <c r="AA27" s="9" t="s">
        <v>30</v>
      </c>
      <c r="AB27" s="9"/>
      <c r="AC27" s="9"/>
      <c r="AD27" s="9"/>
    </row>
    <row r="28" spans="1:30" x14ac:dyDescent="0.3">
      <c r="A28">
        <v>2023</v>
      </c>
      <c r="B28" t="s">
        <v>368</v>
      </c>
      <c r="C28" t="s">
        <v>421</v>
      </c>
      <c r="D28" t="s">
        <v>429</v>
      </c>
      <c r="E28">
        <v>530</v>
      </c>
      <c r="F28">
        <v>575</v>
      </c>
      <c r="G28" t="s">
        <v>32</v>
      </c>
      <c r="H28" t="s">
        <v>13</v>
      </c>
      <c r="I28">
        <v>144</v>
      </c>
      <c r="K28">
        <v>182</v>
      </c>
      <c r="L28" s="9"/>
      <c r="M28" s="9" t="s">
        <v>193</v>
      </c>
      <c r="N28" s="9"/>
      <c r="O28" s="9" t="s">
        <v>193</v>
      </c>
      <c r="P28" s="9"/>
      <c r="Q28" s="9" t="s">
        <v>193</v>
      </c>
      <c r="S28" s="14"/>
      <c r="T28" s="11"/>
      <c r="U28" s="11"/>
      <c r="V28" s="17">
        <f>COUNTA(TableAllYears[[#This Row],[Thermal Cycling]:[PID+ (2014)]])</f>
        <v>3</v>
      </c>
      <c r="W28" s="9" t="s">
        <v>459</v>
      </c>
      <c r="X28" s="9"/>
      <c r="Y28" s="9"/>
      <c r="Z28" s="9"/>
      <c r="AA28" s="9" t="s">
        <v>30</v>
      </c>
      <c r="AB28" s="9"/>
      <c r="AC28" s="9"/>
      <c r="AD28" s="9"/>
    </row>
    <row r="29" spans="1:30" x14ac:dyDescent="0.3">
      <c r="A29">
        <v>2023</v>
      </c>
      <c r="B29" t="s">
        <v>369</v>
      </c>
      <c r="C29" t="s">
        <v>421</v>
      </c>
      <c r="D29" t="s">
        <v>429</v>
      </c>
      <c r="E29">
        <v>530</v>
      </c>
      <c r="F29">
        <v>575</v>
      </c>
      <c r="G29" t="s">
        <v>32</v>
      </c>
      <c r="H29" t="s">
        <v>13</v>
      </c>
      <c r="I29">
        <v>144</v>
      </c>
      <c r="K29">
        <v>182</v>
      </c>
      <c r="L29" s="9"/>
      <c r="M29" s="9" t="s">
        <v>193</v>
      </c>
      <c r="N29" s="9"/>
      <c r="O29" s="9" t="s">
        <v>193</v>
      </c>
      <c r="P29" s="9"/>
      <c r="Q29" s="9" t="s">
        <v>193</v>
      </c>
      <c r="S29" s="14"/>
      <c r="T29" s="11"/>
      <c r="U29" s="11"/>
      <c r="V29" s="17">
        <f>COUNTA(TableAllYears[[#This Row],[Thermal Cycling]:[PID+ (2014)]])</f>
        <v>3</v>
      </c>
      <c r="W29" s="9" t="s">
        <v>459</v>
      </c>
      <c r="X29" s="9"/>
      <c r="Y29" s="9"/>
      <c r="Z29" s="9"/>
      <c r="AA29" s="9" t="s">
        <v>30</v>
      </c>
      <c r="AB29" s="9"/>
      <c r="AC29" s="9"/>
      <c r="AD29" s="9"/>
    </row>
    <row r="30" spans="1:30" x14ac:dyDescent="0.3">
      <c r="A30" s="9">
        <v>2024</v>
      </c>
      <c r="B30" s="9" t="s">
        <v>370</v>
      </c>
      <c r="C30" s="9" t="s">
        <v>422</v>
      </c>
      <c r="D30" t="s">
        <v>430</v>
      </c>
      <c r="E30">
        <v>430</v>
      </c>
      <c r="F30">
        <v>475</v>
      </c>
      <c r="G30" s="9" t="s">
        <v>32</v>
      </c>
      <c r="H30" s="9" t="s">
        <v>826</v>
      </c>
      <c r="I30" s="9"/>
      <c r="J30" s="9"/>
      <c r="K30" s="9">
        <v>182</v>
      </c>
      <c r="L30" s="9">
        <v>92</v>
      </c>
      <c r="M30" s="9" t="s">
        <v>193</v>
      </c>
      <c r="N30" s="9" t="s">
        <v>193</v>
      </c>
      <c r="O30" s="9" t="s">
        <v>193</v>
      </c>
      <c r="P30" s="9" t="s">
        <v>193</v>
      </c>
      <c r="Q30" s="9" t="s">
        <v>193</v>
      </c>
      <c r="S30" s="14">
        <v>50</v>
      </c>
      <c r="T30" s="11"/>
      <c r="U30" s="11"/>
      <c r="V30" s="17">
        <f>COUNTA(TableAllYears[[#This Row],[Thermal Cycling]:[PID+ (2014)]])</f>
        <v>6</v>
      </c>
      <c r="W30" t="s">
        <v>1121</v>
      </c>
      <c r="X30" t="s">
        <v>460</v>
      </c>
      <c r="AA30" s="9" t="s">
        <v>30</v>
      </c>
      <c r="AB30" s="9"/>
      <c r="AC30" s="9"/>
      <c r="AD30" s="9"/>
    </row>
    <row r="31" spans="1:30" x14ac:dyDescent="0.3">
      <c r="A31" s="9">
        <v>2024</v>
      </c>
      <c r="B31" s="9" t="s">
        <v>371</v>
      </c>
      <c r="C31" s="9" t="s">
        <v>422</v>
      </c>
      <c r="D31" t="s">
        <v>430</v>
      </c>
      <c r="E31">
        <v>430</v>
      </c>
      <c r="F31">
        <v>475</v>
      </c>
      <c r="G31" s="9" t="s">
        <v>32</v>
      </c>
      <c r="H31" s="9" t="s">
        <v>826</v>
      </c>
      <c r="I31" s="9"/>
      <c r="J31" s="9"/>
      <c r="K31" s="9">
        <v>182</v>
      </c>
      <c r="L31" s="9">
        <v>92</v>
      </c>
      <c r="M31" s="9" t="s">
        <v>193</v>
      </c>
      <c r="N31" s="9" t="s">
        <v>193</v>
      </c>
      <c r="O31" s="9" t="s">
        <v>193</v>
      </c>
      <c r="P31" s="9" t="s">
        <v>193</v>
      </c>
      <c r="Q31" s="9" t="s">
        <v>193</v>
      </c>
      <c r="S31" s="14">
        <v>50</v>
      </c>
      <c r="T31" s="11"/>
      <c r="U31" s="11"/>
      <c r="V31" s="17">
        <f>COUNTA(TableAllYears[[#This Row],[Thermal Cycling]:[PID+ (2014)]])</f>
        <v>6</v>
      </c>
      <c r="W31" t="s">
        <v>1121</v>
      </c>
      <c r="X31" t="s">
        <v>460</v>
      </c>
      <c r="AA31" s="9" t="s">
        <v>30</v>
      </c>
      <c r="AB31" s="9"/>
      <c r="AC31" s="9"/>
      <c r="AD31" s="9"/>
    </row>
    <row r="32" spans="1:30" x14ac:dyDescent="0.3">
      <c r="A32" s="9">
        <v>2024</v>
      </c>
      <c r="B32" s="9" t="s">
        <v>373</v>
      </c>
      <c r="C32" s="9" t="s">
        <v>422</v>
      </c>
      <c r="D32" t="s">
        <v>431</v>
      </c>
      <c r="E32">
        <v>580</v>
      </c>
      <c r="F32">
        <v>625</v>
      </c>
      <c r="G32" s="9" t="s">
        <v>32</v>
      </c>
      <c r="H32" s="9" t="s">
        <v>826</v>
      </c>
      <c r="I32" s="9"/>
      <c r="J32" s="9"/>
      <c r="K32" s="9">
        <v>182</v>
      </c>
      <c r="L32" s="9">
        <v>92</v>
      </c>
      <c r="M32" s="9" t="s">
        <v>193</v>
      </c>
      <c r="N32" s="9" t="s">
        <v>193</v>
      </c>
      <c r="O32" s="9" t="s">
        <v>193</v>
      </c>
      <c r="P32" s="9" t="s">
        <v>193</v>
      </c>
      <c r="Q32" s="9" t="s">
        <v>193</v>
      </c>
      <c r="S32" s="14">
        <v>50</v>
      </c>
      <c r="T32" s="11"/>
      <c r="U32" s="11"/>
      <c r="V32" s="17">
        <f>COUNTA(TableAllYears[[#This Row],[Thermal Cycling]:[PID+ (2014)]])</f>
        <v>6</v>
      </c>
      <c r="W32" t="s">
        <v>1121</v>
      </c>
      <c r="X32" t="s">
        <v>460</v>
      </c>
      <c r="AA32" s="9" t="s">
        <v>30</v>
      </c>
      <c r="AB32" s="9"/>
      <c r="AC32" s="9"/>
      <c r="AD32" s="9"/>
    </row>
    <row r="33" spans="1:30" x14ac:dyDescent="0.3">
      <c r="A33" s="9">
        <v>2024</v>
      </c>
      <c r="B33" s="9" t="s">
        <v>944</v>
      </c>
      <c r="C33" s="9" t="s">
        <v>422</v>
      </c>
      <c r="D33" t="s">
        <v>430</v>
      </c>
      <c r="E33">
        <v>430</v>
      </c>
      <c r="F33">
        <v>475</v>
      </c>
      <c r="G33" s="9" t="s">
        <v>28</v>
      </c>
      <c r="H33" s="9" t="s">
        <v>826</v>
      </c>
      <c r="I33" s="9"/>
      <c r="J33" s="9"/>
      <c r="K33" s="9">
        <v>182</v>
      </c>
      <c r="L33" s="9">
        <v>92</v>
      </c>
      <c r="M33" s="9" t="s">
        <v>193</v>
      </c>
      <c r="N33" s="9"/>
      <c r="O33" s="9" t="s">
        <v>193</v>
      </c>
      <c r="P33" s="9" t="s">
        <v>193</v>
      </c>
      <c r="Q33" s="9" t="s">
        <v>193</v>
      </c>
      <c r="S33" s="14"/>
      <c r="T33" s="11"/>
      <c r="U33" s="11"/>
      <c r="V33" s="17">
        <f>COUNTA(TableAllYears[[#This Row],[Thermal Cycling]:[PID+ (2014)]])</f>
        <v>4</v>
      </c>
      <c r="W33" t="s">
        <v>1121</v>
      </c>
      <c r="X33" t="s">
        <v>460</v>
      </c>
      <c r="AA33" s="9" t="s">
        <v>30</v>
      </c>
      <c r="AB33" s="9"/>
      <c r="AC33" s="9"/>
      <c r="AD33" s="9"/>
    </row>
    <row r="34" spans="1:30" x14ac:dyDescent="0.3">
      <c r="A34" s="9">
        <v>2024</v>
      </c>
      <c r="B34" s="9" t="s">
        <v>945</v>
      </c>
      <c r="C34" s="9" t="s">
        <v>422</v>
      </c>
      <c r="D34" t="s">
        <v>431</v>
      </c>
      <c r="E34">
        <v>580</v>
      </c>
      <c r="F34">
        <v>625</v>
      </c>
      <c r="G34" s="9" t="s">
        <v>28</v>
      </c>
      <c r="H34" s="9" t="s">
        <v>826</v>
      </c>
      <c r="I34" s="9"/>
      <c r="J34" s="9"/>
      <c r="K34" s="9">
        <v>182</v>
      </c>
      <c r="L34" s="9">
        <v>92</v>
      </c>
      <c r="M34" s="9"/>
      <c r="N34" s="9"/>
      <c r="O34" s="9"/>
      <c r="P34" s="9" t="s">
        <v>193</v>
      </c>
      <c r="Q34" s="9" t="s">
        <v>193</v>
      </c>
      <c r="S34" s="14"/>
      <c r="T34" s="11"/>
      <c r="U34" s="11"/>
      <c r="V34" s="17">
        <f>COUNTA(TableAllYears[[#This Row],[Thermal Cycling]:[PID+ (2014)]])</f>
        <v>2</v>
      </c>
      <c r="W34" t="s">
        <v>1121</v>
      </c>
      <c r="X34" t="s">
        <v>460</v>
      </c>
      <c r="AA34" s="9" t="s">
        <v>30</v>
      </c>
      <c r="AB34" s="9"/>
      <c r="AC34" s="9"/>
      <c r="AD34" s="9"/>
    </row>
    <row r="35" spans="1:30" x14ac:dyDescent="0.3">
      <c r="A35">
        <v>2023</v>
      </c>
      <c r="B35" t="s">
        <v>371</v>
      </c>
      <c r="C35" t="s">
        <v>422</v>
      </c>
      <c r="D35" t="s">
        <v>430</v>
      </c>
      <c r="E35">
        <v>430</v>
      </c>
      <c r="F35">
        <v>475</v>
      </c>
      <c r="G35" t="s">
        <v>32</v>
      </c>
      <c r="H35" t="s">
        <v>436</v>
      </c>
      <c r="I35">
        <v>108</v>
      </c>
      <c r="K35">
        <v>182</v>
      </c>
      <c r="L35" s="9"/>
      <c r="M35" s="9"/>
      <c r="N35" s="9"/>
      <c r="O35" s="9" t="s">
        <v>193</v>
      </c>
      <c r="P35" s="9" t="s">
        <v>193</v>
      </c>
      <c r="Q35" s="9"/>
      <c r="S35" s="14"/>
      <c r="T35" s="11"/>
      <c r="U35" s="11"/>
      <c r="V35" s="17">
        <f>COUNTA(TableAllYears[[#This Row],[Thermal Cycling]:[PID+ (2014)]])</f>
        <v>2</v>
      </c>
      <c r="W35" s="9" t="s">
        <v>460</v>
      </c>
      <c r="X35" s="9"/>
      <c r="Y35" s="9"/>
      <c r="Z35" s="9"/>
      <c r="AA35" s="9" t="s">
        <v>30</v>
      </c>
      <c r="AB35" s="9"/>
      <c r="AC35" s="9"/>
      <c r="AD35" s="9"/>
    </row>
    <row r="36" spans="1:30" x14ac:dyDescent="0.3">
      <c r="A36">
        <v>2023</v>
      </c>
      <c r="B36" t="s">
        <v>373</v>
      </c>
      <c r="C36" t="s">
        <v>422</v>
      </c>
      <c r="D36" t="s">
        <v>431</v>
      </c>
      <c r="E36">
        <v>580</v>
      </c>
      <c r="F36">
        <v>625</v>
      </c>
      <c r="G36" t="s">
        <v>32</v>
      </c>
      <c r="H36" t="s">
        <v>436</v>
      </c>
      <c r="I36">
        <v>144</v>
      </c>
      <c r="K36">
        <v>182</v>
      </c>
      <c r="L36" s="9"/>
      <c r="M36" s="9"/>
      <c r="N36" s="9"/>
      <c r="O36" s="9" t="s">
        <v>193</v>
      </c>
      <c r="P36" s="9" t="s">
        <v>193</v>
      </c>
      <c r="Q36" s="9"/>
      <c r="S36" s="14"/>
      <c r="T36" s="11"/>
      <c r="U36" s="11"/>
      <c r="V36" s="17">
        <f>COUNTA(TableAllYears[[#This Row],[Thermal Cycling]:[PID+ (2014)]])</f>
        <v>2</v>
      </c>
      <c r="W36" s="9" t="s">
        <v>460</v>
      </c>
      <c r="X36" s="9"/>
      <c r="Y36" s="9"/>
      <c r="Z36" s="9"/>
      <c r="AA36" s="9" t="s">
        <v>30</v>
      </c>
      <c r="AB36" s="9"/>
      <c r="AC36" s="9"/>
      <c r="AD36" s="9"/>
    </row>
    <row r="37" spans="1:30" x14ac:dyDescent="0.3">
      <c r="A37">
        <v>2023</v>
      </c>
      <c r="B37" t="s">
        <v>370</v>
      </c>
      <c r="C37" t="s">
        <v>422</v>
      </c>
      <c r="D37" t="s">
        <v>430</v>
      </c>
      <c r="E37">
        <v>430</v>
      </c>
      <c r="F37">
        <v>475</v>
      </c>
      <c r="G37" t="s">
        <v>32</v>
      </c>
      <c r="H37" t="s">
        <v>436</v>
      </c>
      <c r="I37">
        <v>108</v>
      </c>
      <c r="K37">
        <v>182</v>
      </c>
      <c r="L37" s="9"/>
      <c r="M37" s="9"/>
      <c r="N37" s="9"/>
      <c r="O37" s="9"/>
      <c r="P37" s="9" t="s">
        <v>193</v>
      </c>
      <c r="Q37" s="9"/>
      <c r="S37" s="14"/>
      <c r="T37" s="11"/>
      <c r="U37" s="11"/>
      <c r="V37" s="17">
        <f>COUNTA(TableAllYears[[#This Row],[Thermal Cycling]:[PID+ (2014)]])</f>
        <v>1</v>
      </c>
      <c r="W37" s="9" t="s">
        <v>460</v>
      </c>
      <c r="X37" s="9"/>
      <c r="Y37" s="9"/>
      <c r="Z37" s="9"/>
      <c r="AA37" s="9" t="s">
        <v>30</v>
      </c>
      <c r="AB37" s="9"/>
      <c r="AC37" s="9"/>
      <c r="AD37" s="9"/>
    </row>
    <row r="38" spans="1:30" x14ac:dyDescent="0.3">
      <c r="A38">
        <v>2023</v>
      </c>
      <c r="B38" t="s">
        <v>372</v>
      </c>
      <c r="C38" t="s">
        <v>422</v>
      </c>
      <c r="D38" t="s">
        <v>431</v>
      </c>
      <c r="E38">
        <v>580</v>
      </c>
      <c r="F38">
        <v>625</v>
      </c>
      <c r="G38" t="s">
        <v>32</v>
      </c>
      <c r="H38" t="s">
        <v>436</v>
      </c>
      <c r="I38">
        <v>144</v>
      </c>
      <c r="K38">
        <v>182</v>
      </c>
      <c r="L38" s="9"/>
      <c r="M38" s="9"/>
      <c r="N38" s="9"/>
      <c r="O38" s="9"/>
      <c r="P38" s="9" t="s">
        <v>193</v>
      </c>
      <c r="Q38" s="9"/>
      <c r="S38" s="14"/>
      <c r="T38" s="11"/>
      <c r="U38" s="11"/>
      <c r="V38" s="17">
        <f>COUNTA(TableAllYears[[#This Row],[Thermal Cycling]:[PID+ (2014)]])</f>
        <v>1</v>
      </c>
      <c r="W38" s="9" t="s">
        <v>460</v>
      </c>
      <c r="X38" s="9"/>
      <c r="Y38" s="9"/>
      <c r="Z38" s="9"/>
      <c r="AA38" s="9" t="s">
        <v>30</v>
      </c>
      <c r="AB38" s="9"/>
      <c r="AC38" s="9"/>
      <c r="AD38" s="9"/>
    </row>
    <row r="39" spans="1:30" x14ac:dyDescent="0.3">
      <c r="A39">
        <v>2023</v>
      </c>
      <c r="B39" t="s">
        <v>378</v>
      </c>
      <c r="C39" t="s">
        <v>423</v>
      </c>
      <c r="D39" t="s">
        <v>432</v>
      </c>
      <c r="E39">
        <v>630</v>
      </c>
      <c r="F39">
        <v>675</v>
      </c>
      <c r="G39" t="s">
        <v>28</v>
      </c>
      <c r="H39" t="s">
        <v>141</v>
      </c>
      <c r="I39">
        <v>120</v>
      </c>
      <c r="K39">
        <v>210</v>
      </c>
      <c r="L39" s="9"/>
      <c r="M39" s="9" t="s">
        <v>193</v>
      </c>
      <c r="N39" s="9" t="s">
        <v>193</v>
      </c>
      <c r="O39" s="9" t="s">
        <v>193</v>
      </c>
      <c r="P39" s="9" t="s">
        <v>193</v>
      </c>
      <c r="Q39" s="9" t="s">
        <v>193</v>
      </c>
      <c r="S39" s="14"/>
      <c r="T39" s="11"/>
      <c r="U39" s="11"/>
      <c r="V39" s="17">
        <f>COUNTA(TableAllYears[[#This Row],[Thermal Cycling]:[PID+ (2014)]])</f>
        <v>5</v>
      </c>
      <c r="W39" s="9" t="s">
        <v>445</v>
      </c>
      <c r="X39" s="9"/>
      <c r="Y39" s="9"/>
      <c r="Z39" s="9"/>
      <c r="AA39" s="9" t="s">
        <v>30</v>
      </c>
      <c r="AB39" s="9"/>
      <c r="AC39" s="9"/>
      <c r="AD39" s="9"/>
    </row>
    <row r="40" spans="1:30" x14ac:dyDescent="0.3">
      <c r="A40">
        <v>2023</v>
      </c>
      <c r="B40" t="s">
        <v>379</v>
      </c>
      <c r="C40" t="s">
        <v>423</v>
      </c>
      <c r="D40" t="s">
        <v>435</v>
      </c>
      <c r="E40">
        <v>675</v>
      </c>
      <c r="G40" t="s">
        <v>28</v>
      </c>
      <c r="H40" t="s">
        <v>141</v>
      </c>
      <c r="I40">
        <v>132</v>
      </c>
      <c r="K40">
        <v>210</v>
      </c>
      <c r="L40" s="9"/>
      <c r="M40" s="9" t="s">
        <v>193</v>
      </c>
      <c r="N40" s="9" t="s">
        <v>193</v>
      </c>
      <c r="O40" s="9" t="s">
        <v>193</v>
      </c>
      <c r="P40" s="9" t="s">
        <v>193</v>
      </c>
      <c r="Q40" s="9" t="s">
        <v>193</v>
      </c>
      <c r="S40" s="14"/>
      <c r="T40" s="11"/>
      <c r="U40" s="11"/>
      <c r="V40" s="17">
        <f>COUNTA(TableAllYears[[#This Row],[Thermal Cycling]:[PID+ (2014)]])</f>
        <v>5</v>
      </c>
      <c r="W40" s="9" t="s">
        <v>445</v>
      </c>
      <c r="X40" s="9"/>
      <c r="Y40" s="9"/>
      <c r="Z40" s="9"/>
      <c r="AA40" s="9" t="s">
        <v>30</v>
      </c>
      <c r="AB40" s="9"/>
      <c r="AC40" s="9"/>
      <c r="AD40" s="9"/>
    </row>
    <row r="41" spans="1:30" x14ac:dyDescent="0.3">
      <c r="A41">
        <v>2023</v>
      </c>
      <c r="B41" t="s">
        <v>374</v>
      </c>
      <c r="C41" t="s">
        <v>423</v>
      </c>
      <c r="D41" t="s">
        <v>192</v>
      </c>
      <c r="E41">
        <v>380</v>
      </c>
      <c r="F41">
        <v>425</v>
      </c>
      <c r="G41" t="s">
        <v>28</v>
      </c>
      <c r="H41" t="s">
        <v>141</v>
      </c>
      <c r="I41">
        <v>80</v>
      </c>
      <c r="K41">
        <v>210</v>
      </c>
      <c r="L41" s="9"/>
      <c r="M41" s="9" t="s">
        <v>193</v>
      </c>
      <c r="N41" s="9" t="s">
        <v>193</v>
      </c>
      <c r="O41" s="9"/>
      <c r="P41" s="9" t="s">
        <v>193</v>
      </c>
      <c r="Q41" s="9" t="s">
        <v>193</v>
      </c>
      <c r="S41" s="14"/>
      <c r="T41" s="11"/>
      <c r="U41" s="11"/>
      <c r="V41" s="17">
        <f>COUNTA(TableAllYears[[#This Row],[Thermal Cycling]:[PID+ (2014)]])</f>
        <v>4</v>
      </c>
      <c r="W41" s="9" t="s">
        <v>445</v>
      </c>
      <c r="X41" s="9"/>
      <c r="Y41" s="9"/>
      <c r="Z41" s="9"/>
      <c r="AA41" s="9" t="s">
        <v>30</v>
      </c>
      <c r="AB41" s="9"/>
      <c r="AC41" s="9"/>
      <c r="AD41" s="9"/>
    </row>
    <row r="42" spans="1:30" x14ac:dyDescent="0.3">
      <c r="A42">
        <v>2023</v>
      </c>
      <c r="B42" t="s">
        <v>375</v>
      </c>
      <c r="C42" t="s">
        <v>423</v>
      </c>
      <c r="D42" t="s">
        <v>430</v>
      </c>
      <c r="E42">
        <v>430</v>
      </c>
      <c r="F42">
        <v>475</v>
      </c>
      <c r="G42" t="s">
        <v>28</v>
      </c>
      <c r="H42" t="s">
        <v>141</v>
      </c>
      <c r="I42">
        <v>90</v>
      </c>
      <c r="K42">
        <v>210</v>
      </c>
      <c r="L42" s="9"/>
      <c r="M42" s="9" t="s">
        <v>193</v>
      </c>
      <c r="N42" s="9" t="s">
        <v>193</v>
      </c>
      <c r="O42" s="9"/>
      <c r="P42" s="9" t="s">
        <v>193</v>
      </c>
      <c r="Q42" s="9" t="s">
        <v>193</v>
      </c>
      <c r="S42" s="14"/>
      <c r="T42" s="11"/>
      <c r="U42" s="11"/>
      <c r="V42" s="17">
        <f>COUNTA(TableAllYears[[#This Row],[Thermal Cycling]:[PID+ (2014)]])</f>
        <v>4</v>
      </c>
      <c r="W42" s="9" t="s">
        <v>445</v>
      </c>
      <c r="X42" s="9"/>
      <c r="Y42" s="9"/>
      <c r="Z42" s="9"/>
      <c r="AA42" s="9" t="s">
        <v>30</v>
      </c>
      <c r="AB42" s="9"/>
      <c r="AC42" s="9"/>
      <c r="AD42" s="9"/>
    </row>
    <row r="43" spans="1:30" x14ac:dyDescent="0.3">
      <c r="A43">
        <v>2023</v>
      </c>
      <c r="B43" t="s">
        <v>376</v>
      </c>
      <c r="C43" t="s">
        <v>423</v>
      </c>
      <c r="D43" t="s">
        <v>434</v>
      </c>
      <c r="E43">
        <v>480</v>
      </c>
      <c r="F43">
        <v>525</v>
      </c>
      <c r="G43" t="s">
        <v>28</v>
      </c>
      <c r="H43" t="s">
        <v>141</v>
      </c>
      <c r="I43">
        <v>100</v>
      </c>
      <c r="K43">
        <v>210</v>
      </c>
      <c r="L43" s="9"/>
      <c r="M43" s="9" t="s">
        <v>193</v>
      </c>
      <c r="N43" s="9" t="s">
        <v>193</v>
      </c>
      <c r="O43" s="9"/>
      <c r="P43" s="9" t="s">
        <v>193</v>
      </c>
      <c r="Q43" s="9" t="s">
        <v>193</v>
      </c>
      <c r="S43" s="14"/>
      <c r="T43" s="11"/>
      <c r="U43" s="11"/>
      <c r="V43" s="17">
        <f>COUNTA(TableAllYears[[#This Row],[Thermal Cycling]:[PID+ (2014)]])</f>
        <v>4</v>
      </c>
      <c r="W43" s="9" t="s">
        <v>445</v>
      </c>
      <c r="X43" s="9"/>
      <c r="Y43" s="9"/>
      <c r="Z43" s="9"/>
      <c r="AA43" s="9" t="s">
        <v>30</v>
      </c>
      <c r="AB43" s="9"/>
      <c r="AC43" s="9"/>
      <c r="AD43" s="9"/>
    </row>
    <row r="44" spans="1:30" x14ac:dyDescent="0.3">
      <c r="A44">
        <v>2023</v>
      </c>
      <c r="B44" t="s">
        <v>377</v>
      </c>
      <c r="C44" t="s">
        <v>423</v>
      </c>
      <c r="D44" t="s">
        <v>429</v>
      </c>
      <c r="E44">
        <v>530</v>
      </c>
      <c r="F44">
        <v>575</v>
      </c>
      <c r="G44" t="s">
        <v>28</v>
      </c>
      <c r="H44" t="s">
        <v>141</v>
      </c>
      <c r="I44">
        <v>110</v>
      </c>
      <c r="K44">
        <v>210</v>
      </c>
      <c r="L44" s="9"/>
      <c r="M44" s="9" t="s">
        <v>193</v>
      </c>
      <c r="N44" s="9" t="s">
        <v>193</v>
      </c>
      <c r="O44" s="9"/>
      <c r="P44" s="9" t="s">
        <v>193</v>
      </c>
      <c r="Q44" s="9" t="s">
        <v>193</v>
      </c>
      <c r="S44" s="14"/>
      <c r="T44" s="11"/>
      <c r="U44" s="11"/>
      <c r="V44" s="17">
        <f>COUNTA(TableAllYears[[#This Row],[Thermal Cycling]:[PID+ (2014)]])</f>
        <v>4</v>
      </c>
      <c r="W44" s="9" t="s">
        <v>445</v>
      </c>
      <c r="X44" s="9"/>
      <c r="Y44" s="9"/>
      <c r="Z44" s="9"/>
      <c r="AA44" s="9" t="s">
        <v>30</v>
      </c>
      <c r="AB44" s="9"/>
      <c r="AC44" s="9"/>
      <c r="AD44" s="9"/>
    </row>
    <row r="45" spans="1:30" x14ac:dyDescent="0.3">
      <c r="A45" s="9">
        <v>2024</v>
      </c>
      <c r="B45" s="9" t="s">
        <v>223</v>
      </c>
      <c r="C45" s="9" t="s">
        <v>21</v>
      </c>
      <c r="D45" t="s">
        <v>431</v>
      </c>
      <c r="E45">
        <v>580</v>
      </c>
      <c r="F45">
        <v>625</v>
      </c>
      <c r="G45" s="9" t="s">
        <v>28</v>
      </c>
      <c r="H45" s="9" t="s">
        <v>55</v>
      </c>
      <c r="I45" s="9"/>
      <c r="J45" s="9"/>
      <c r="K45" s="9">
        <v>182</v>
      </c>
      <c r="L45" s="9">
        <v>92</v>
      </c>
      <c r="M45" s="9" t="s">
        <v>193</v>
      </c>
      <c r="N45" s="9" t="s">
        <v>193</v>
      </c>
      <c r="O45" s="9" t="s">
        <v>193</v>
      </c>
      <c r="P45" s="9"/>
      <c r="Q45" s="9" t="s">
        <v>193</v>
      </c>
      <c r="R45" t="s">
        <v>193</v>
      </c>
      <c r="S45" s="14">
        <v>40</v>
      </c>
      <c r="T45" s="11"/>
      <c r="U45" s="11"/>
      <c r="V45" s="17">
        <f>COUNTA(TableAllYears[[#This Row],[Thermal Cycling]:[PID+ (2014)]])</f>
        <v>6</v>
      </c>
      <c r="W45" t="s">
        <v>480</v>
      </c>
      <c r="AA45" s="9" t="s">
        <v>30</v>
      </c>
      <c r="AB45" s="9"/>
      <c r="AC45" s="9"/>
      <c r="AD45" s="9"/>
    </row>
    <row r="46" spans="1:30" x14ac:dyDescent="0.3">
      <c r="A46">
        <v>2022</v>
      </c>
      <c r="B46" t="s">
        <v>25</v>
      </c>
      <c r="C46" t="s">
        <v>21</v>
      </c>
      <c r="D46" t="s">
        <v>34</v>
      </c>
      <c r="E46">
        <v>505</v>
      </c>
      <c r="F46">
        <v>550</v>
      </c>
      <c r="G46" t="s">
        <v>28</v>
      </c>
      <c r="H46" t="s">
        <v>13</v>
      </c>
      <c r="I46">
        <v>144</v>
      </c>
      <c r="J46" t="s">
        <v>29</v>
      </c>
      <c r="K46">
        <v>182</v>
      </c>
      <c r="L46" s="9"/>
      <c r="M46" s="9" t="s">
        <v>193</v>
      </c>
      <c r="N46" s="9" t="s">
        <v>193</v>
      </c>
      <c r="O46" s="9" t="s">
        <v>193</v>
      </c>
      <c r="P46" s="9" t="s">
        <v>193</v>
      </c>
      <c r="Q46" s="9" t="s">
        <v>193</v>
      </c>
      <c r="R46" t="s">
        <v>193</v>
      </c>
      <c r="S46" s="14"/>
      <c r="T46" s="11"/>
      <c r="U46" s="11"/>
      <c r="V46" s="17">
        <f>COUNTA(TableAllYears[[#This Row],[Thermal Cycling]:[PID+ (2014)]])</f>
        <v>6</v>
      </c>
      <c r="W46" s="9" t="s">
        <v>480</v>
      </c>
      <c r="X46" s="9" t="s">
        <v>466</v>
      </c>
      <c r="Y46" s="9"/>
      <c r="Z46" s="9"/>
      <c r="AA46" s="9" t="s">
        <v>30</v>
      </c>
      <c r="AB46" s="9" t="s">
        <v>30</v>
      </c>
      <c r="AC46" s="9"/>
      <c r="AD46" s="9"/>
    </row>
    <row r="47" spans="1:30" x14ac:dyDescent="0.3">
      <c r="A47" s="9">
        <v>2024</v>
      </c>
      <c r="B47" s="9" t="s">
        <v>821</v>
      </c>
      <c r="C47" s="9" t="s">
        <v>21</v>
      </c>
      <c r="D47" t="s">
        <v>431</v>
      </c>
      <c r="E47">
        <v>580</v>
      </c>
      <c r="F47">
        <v>625</v>
      </c>
      <c r="G47" s="9" t="s">
        <v>53</v>
      </c>
      <c r="H47" s="9" t="s">
        <v>55</v>
      </c>
      <c r="I47" s="9"/>
      <c r="J47" s="9"/>
      <c r="K47" s="9">
        <v>182</v>
      </c>
      <c r="L47" s="9">
        <v>92</v>
      </c>
      <c r="M47" s="9" t="s">
        <v>193</v>
      </c>
      <c r="N47" s="9" t="s">
        <v>193</v>
      </c>
      <c r="O47" s="9" t="s">
        <v>193</v>
      </c>
      <c r="P47" s="9"/>
      <c r="Q47" s="9" t="s">
        <v>193</v>
      </c>
      <c r="S47" s="14">
        <v>40</v>
      </c>
      <c r="T47" s="11"/>
      <c r="U47" s="11"/>
      <c r="V47" s="17">
        <f>COUNTA(TableAllYears[[#This Row],[Thermal Cycling]:[PID+ (2014)]])</f>
        <v>5</v>
      </c>
      <c r="W47" t="s">
        <v>480</v>
      </c>
      <c r="AA47" s="9" t="s">
        <v>30</v>
      </c>
      <c r="AB47" s="9"/>
      <c r="AC47" s="9"/>
      <c r="AD47" s="9"/>
    </row>
    <row r="48" spans="1:30" x14ac:dyDescent="0.3">
      <c r="A48">
        <v>2022</v>
      </c>
      <c r="B48" t="s">
        <v>22</v>
      </c>
      <c r="C48" t="s">
        <v>21</v>
      </c>
      <c r="D48" t="s">
        <v>31</v>
      </c>
      <c r="E48">
        <v>455</v>
      </c>
      <c r="F48">
        <v>500</v>
      </c>
      <c r="G48" t="s">
        <v>28</v>
      </c>
      <c r="H48" t="s">
        <v>13</v>
      </c>
      <c r="I48">
        <v>120</v>
      </c>
      <c r="J48" t="s">
        <v>29</v>
      </c>
      <c r="K48">
        <v>182</v>
      </c>
      <c r="L48" s="9"/>
      <c r="M48" s="9" t="s">
        <v>193</v>
      </c>
      <c r="N48" s="9" t="s">
        <v>193</v>
      </c>
      <c r="O48" s="9" t="s">
        <v>193</v>
      </c>
      <c r="P48" s="9" t="s">
        <v>193</v>
      </c>
      <c r="Q48" s="9" t="s">
        <v>193</v>
      </c>
      <c r="S48" s="14"/>
      <c r="T48" s="11"/>
      <c r="U48" s="11"/>
      <c r="V48" s="17">
        <f>COUNTA(TableAllYears[[#This Row],[Thermal Cycling]:[PID+ (2014)]])</f>
        <v>5</v>
      </c>
      <c r="W48" s="9" t="s">
        <v>480</v>
      </c>
      <c r="X48" s="9" t="s">
        <v>466</v>
      </c>
      <c r="Y48" s="9"/>
      <c r="Z48" s="9"/>
      <c r="AA48" s="9" t="s">
        <v>30</v>
      </c>
      <c r="AB48" s="9" t="s">
        <v>30</v>
      </c>
      <c r="AC48" s="9"/>
      <c r="AD48" s="9"/>
    </row>
    <row r="49" spans="1:30" x14ac:dyDescent="0.3">
      <c r="A49">
        <v>2020</v>
      </c>
      <c r="B49" t="s">
        <v>581</v>
      </c>
      <c r="C49" t="s">
        <v>21</v>
      </c>
      <c r="L49" s="9"/>
      <c r="M49" s="9" t="s">
        <v>193</v>
      </c>
      <c r="N49" s="9" t="s">
        <v>193</v>
      </c>
      <c r="O49" s="9" t="s">
        <v>193</v>
      </c>
      <c r="P49" s="9" t="s">
        <v>193</v>
      </c>
      <c r="Q49" s="9"/>
      <c r="R49" t="s">
        <v>193</v>
      </c>
      <c r="S49" s="14"/>
      <c r="T49" s="11"/>
      <c r="U49" s="11"/>
      <c r="V49" s="17">
        <f>COUNTA(TableAllYears[[#This Row],[Thermal Cycling]:[PID+ (2014)]])</f>
        <v>5</v>
      </c>
      <c r="W49" s="9" t="s">
        <v>480</v>
      </c>
      <c r="X49" s="9" t="s">
        <v>627</v>
      </c>
      <c r="Y49" s="9"/>
      <c r="Z49" s="9"/>
      <c r="AA49" s="9" t="s">
        <v>30</v>
      </c>
      <c r="AB49" s="9" t="s">
        <v>30</v>
      </c>
      <c r="AC49" s="9"/>
      <c r="AD49" s="9"/>
    </row>
    <row r="50" spans="1:30" x14ac:dyDescent="0.3">
      <c r="A50">
        <v>2020</v>
      </c>
      <c r="B50" t="s">
        <v>580</v>
      </c>
      <c r="C50" t="s">
        <v>21</v>
      </c>
      <c r="L50" s="9"/>
      <c r="M50" s="9" t="s">
        <v>193</v>
      </c>
      <c r="N50" s="9" t="s">
        <v>193</v>
      </c>
      <c r="O50" s="9" t="s">
        <v>193</v>
      </c>
      <c r="P50" s="9" t="s">
        <v>193</v>
      </c>
      <c r="Q50" s="9"/>
      <c r="R50" t="s">
        <v>193</v>
      </c>
      <c r="S50" s="14"/>
      <c r="T50" s="11"/>
      <c r="U50" s="11"/>
      <c r="V50" s="17">
        <f>COUNTA(TableAllYears[[#This Row],[Thermal Cycling]:[PID+ (2014)]])</f>
        <v>5</v>
      </c>
      <c r="W50" s="9" t="s">
        <v>480</v>
      </c>
      <c r="X50" s="9" t="s">
        <v>627</v>
      </c>
      <c r="Y50" s="9"/>
      <c r="Z50" s="9"/>
      <c r="AA50" s="9" t="s">
        <v>30</v>
      </c>
      <c r="AB50" s="9" t="s">
        <v>30</v>
      </c>
      <c r="AC50" s="9"/>
      <c r="AD50" s="9"/>
    </row>
    <row r="51" spans="1:30" x14ac:dyDescent="0.3">
      <c r="A51">
        <v>2023</v>
      </c>
      <c r="B51" t="s">
        <v>22</v>
      </c>
      <c r="C51" t="s">
        <v>21</v>
      </c>
      <c r="D51" t="s">
        <v>431</v>
      </c>
      <c r="E51">
        <v>580</v>
      </c>
      <c r="F51">
        <v>625</v>
      </c>
      <c r="G51" t="s">
        <v>28</v>
      </c>
      <c r="H51" t="s">
        <v>13</v>
      </c>
      <c r="I51">
        <v>120</v>
      </c>
      <c r="K51">
        <v>210</v>
      </c>
      <c r="L51" s="9"/>
      <c r="M51" s="9" t="s">
        <v>193</v>
      </c>
      <c r="N51" s="9"/>
      <c r="O51" s="9" t="s">
        <v>193</v>
      </c>
      <c r="P51" s="9" t="s">
        <v>193</v>
      </c>
      <c r="Q51" s="9" t="s">
        <v>193</v>
      </c>
      <c r="S51" s="14"/>
      <c r="T51" s="11"/>
      <c r="U51" s="11"/>
      <c r="V51" s="17">
        <f>COUNTA(TableAllYears[[#This Row],[Thermal Cycling]:[PID+ (2014)]])</f>
        <v>4</v>
      </c>
      <c r="W51" s="9" t="s">
        <v>466</v>
      </c>
      <c r="X51" s="9" t="s">
        <v>480</v>
      </c>
      <c r="Y51" s="9"/>
      <c r="Z51" s="9"/>
      <c r="AA51" s="9" t="s">
        <v>30</v>
      </c>
      <c r="AB51" s="9" t="s">
        <v>30</v>
      </c>
      <c r="AC51" s="9"/>
      <c r="AD51" s="9"/>
    </row>
    <row r="52" spans="1:30" x14ac:dyDescent="0.3">
      <c r="A52">
        <v>2023</v>
      </c>
      <c r="B52" t="s">
        <v>24</v>
      </c>
      <c r="C52" t="s">
        <v>21</v>
      </c>
      <c r="D52" t="s">
        <v>432</v>
      </c>
      <c r="E52">
        <v>630</v>
      </c>
      <c r="F52">
        <v>675</v>
      </c>
      <c r="G52" t="s">
        <v>28</v>
      </c>
      <c r="H52" t="s">
        <v>13</v>
      </c>
      <c r="I52">
        <v>132</v>
      </c>
      <c r="K52">
        <v>210</v>
      </c>
      <c r="L52" s="9"/>
      <c r="M52" s="9" t="s">
        <v>193</v>
      </c>
      <c r="N52" s="9"/>
      <c r="O52" s="9" t="s">
        <v>193</v>
      </c>
      <c r="P52" s="9" t="s">
        <v>193</v>
      </c>
      <c r="Q52" s="9" t="s">
        <v>193</v>
      </c>
      <c r="S52" s="14"/>
      <c r="T52" s="11"/>
      <c r="U52" s="11"/>
      <c r="V52" s="17">
        <f>COUNTA(TableAllYears[[#This Row],[Thermal Cycling]:[PID+ (2014)]])</f>
        <v>4</v>
      </c>
      <c r="W52" s="9" t="s">
        <v>466</v>
      </c>
      <c r="X52" s="9" t="s">
        <v>480</v>
      </c>
      <c r="Y52" s="9"/>
      <c r="Z52" s="9"/>
      <c r="AA52" s="9" t="s">
        <v>30</v>
      </c>
      <c r="AB52" s="9" t="s">
        <v>30</v>
      </c>
      <c r="AC52" s="9"/>
      <c r="AD52" s="9"/>
    </row>
    <row r="53" spans="1:30" x14ac:dyDescent="0.3">
      <c r="A53">
        <v>2023</v>
      </c>
      <c r="B53" t="s">
        <v>223</v>
      </c>
      <c r="C53" t="s">
        <v>21</v>
      </c>
      <c r="D53" t="s">
        <v>429</v>
      </c>
      <c r="E53">
        <v>530</v>
      </c>
      <c r="F53">
        <v>575</v>
      </c>
      <c r="G53" t="s">
        <v>28</v>
      </c>
      <c r="H53" t="s">
        <v>55</v>
      </c>
      <c r="I53">
        <v>144</v>
      </c>
      <c r="K53">
        <v>182</v>
      </c>
      <c r="L53" s="9"/>
      <c r="M53" s="9"/>
      <c r="N53" s="9" t="s">
        <v>193</v>
      </c>
      <c r="O53" s="9" t="s">
        <v>193</v>
      </c>
      <c r="P53" s="9"/>
      <c r="Q53" s="9" t="s">
        <v>193</v>
      </c>
      <c r="R53" t="s">
        <v>193</v>
      </c>
      <c r="S53" s="14"/>
      <c r="T53" s="11"/>
      <c r="U53" s="11"/>
      <c r="V53" s="17">
        <f>COUNTA(TableAllYears[[#This Row],[Thermal Cycling]:[PID+ (2014)]])</f>
        <v>4</v>
      </c>
      <c r="W53" s="9" t="s">
        <v>466</v>
      </c>
      <c r="X53" s="9" t="s">
        <v>480</v>
      </c>
      <c r="Y53" s="9"/>
      <c r="Z53" s="9"/>
      <c r="AA53" s="9" t="s">
        <v>30</v>
      </c>
      <c r="AB53" s="9" t="s">
        <v>30</v>
      </c>
      <c r="AC53" s="9"/>
      <c r="AD53" s="9"/>
    </row>
    <row r="54" spans="1:30" x14ac:dyDescent="0.3">
      <c r="A54">
        <v>2022</v>
      </c>
      <c r="B54" t="s">
        <v>22</v>
      </c>
      <c r="C54" t="s">
        <v>21</v>
      </c>
      <c r="D54" t="s">
        <v>27</v>
      </c>
      <c r="E54">
        <v>555</v>
      </c>
      <c r="F54">
        <v>600</v>
      </c>
      <c r="G54" t="s">
        <v>28</v>
      </c>
      <c r="H54" t="s">
        <v>13</v>
      </c>
      <c r="I54">
        <v>120</v>
      </c>
      <c r="J54" t="s">
        <v>29</v>
      </c>
      <c r="K54">
        <v>210</v>
      </c>
      <c r="L54" s="9"/>
      <c r="M54" s="9" t="s">
        <v>193</v>
      </c>
      <c r="N54" s="9"/>
      <c r="O54" s="9" t="s">
        <v>193</v>
      </c>
      <c r="P54" s="9" t="s">
        <v>193</v>
      </c>
      <c r="Q54" s="9"/>
      <c r="R54" t="s">
        <v>193</v>
      </c>
      <c r="S54" s="14"/>
      <c r="T54" s="11"/>
      <c r="U54" s="11"/>
      <c r="V54" s="17">
        <f>COUNTA(TableAllYears[[#This Row],[Thermal Cycling]:[PID+ (2014)]])</f>
        <v>4</v>
      </c>
      <c r="W54" s="9" t="s">
        <v>480</v>
      </c>
      <c r="X54" s="9" t="s">
        <v>466</v>
      </c>
      <c r="Y54" s="9"/>
      <c r="Z54" s="9"/>
      <c r="AA54" s="9" t="s">
        <v>30</v>
      </c>
      <c r="AB54" s="9" t="s">
        <v>30</v>
      </c>
      <c r="AC54" s="9"/>
      <c r="AD54" s="9"/>
    </row>
    <row r="55" spans="1:30" x14ac:dyDescent="0.3">
      <c r="A55">
        <v>2022</v>
      </c>
      <c r="B55" t="s">
        <v>26</v>
      </c>
      <c r="C55" t="s">
        <v>21</v>
      </c>
      <c r="D55" t="s">
        <v>31</v>
      </c>
      <c r="E55">
        <v>455</v>
      </c>
      <c r="F55">
        <v>500</v>
      </c>
      <c r="G55" t="s">
        <v>32</v>
      </c>
      <c r="H55" t="s">
        <v>13</v>
      </c>
      <c r="I55">
        <v>144</v>
      </c>
      <c r="J55" t="s">
        <v>29</v>
      </c>
      <c r="K55">
        <v>166</v>
      </c>
      <c r="L55" s="9"/>
      <c r="M55" s="9" t="s">
        <v>193</v>
      </c>
      <c r="N55" s="9"/>
      <c r="O55" s="9" t="s">
        <v>193</v>
      </c>
      <c r="P55" s="9" t="s">
        <v>193</v>
      </c>
      <c r="Q55" s="9" t="s">
        <v>193</v>
      </c>
      <c r="S55" s="14"/>
      <c r="T55" s="11"/>
      <c r="U55" s="11"/>
      <c r="V55" s="17">
        <f>COUNTA(TableAllYears[[#This Row],[Thermal Cycling]:[PID+ (2014)]])</f>
        <v>4</v>
      </c>
      <c r="W55" s="9" t="s">
        <v>480</v>
      </c>
      <c r="X55" s="9" t="s">
        <v>466</v>
      </c>
      <c r="Y55" s="9"/>
      <c r="Z55" s="9"/>
      <c r="AA55" s="9" t="s">
        <v>30</v>
      </c>
      <c r="AB55" s="9" t="s">
        <v>30</v>
      </c>
      <c r="AC55" s="9"/>
      <c r="AD55" s="9"/>
    </row>
    <row r="56" spans="1:30" x14ac:dyDescent="0.3">
      <c r="A56">
        <v>2022</v>
      </c>
      <c r="B56" t="s">
        <v>23</v>
      </c>
      <c r="C56" t="s">
        <v>21</v>
      </c>
      <c r="D56" t="s">
        <v>12</v>
      </c>
      <c r="E56">
        <v>355</v>
      </c>
      <c r="F56">
        <v>400</v>
      </c>
      <c r="G56" t="s">
        <v>32</v>
      </c>
      <c r="H56" t="s">
        <v>13</v>
      </c>
      <c r="I56">
        <v>120</v>
      </c>
      <c r="J56" t="s">
        <v>29</v>
      </c>
      <c r="K56">
        <v>166</v>
      </c>
      <c r="L56" s="9"/>
      <c r="M56" s="9" t="s">
        <v>193</v>
      </c>
      <c r="N56" s="9"/>
      <c r="O56" s="9" t="s">
        <v>193</v>
      </c>
      <c r="P56" s="9" t="s">
        <v>193</v>
      </c>
      <c r="Q56" s="9" t="s">
        <v>193</v>
      </c>
      <c r="S56" s="14"/>
      <c r="T56" s="11"/>
      <c r="U56" s="11"/>
      <c r="V56" s="17">
        <f>COUNTA(TableAllYears[[#This Row],[Thermal Cycling]:[PID+ (2014)]])</f>
        <v>4</v>
      </c>
      <c r="W56" s="9" t="s">
        <v>480</v>
      </c>
      <c r="X56" s="9" t="s">
        <v>466</v>
      </c>
      <c r="Y56" s="9"/>
      <c r="Z56" s="9"/>
      <c r="AA56" s="9" t="s">
        <v>30</v>
      </c>
      <c r="AB56" s="9" t="s">
        <v>30</v>
      </c>
      <c r="AC56" s="9"/>
      <c r="AD56" s="9"/>
    </row>
    <row r="57" spans="1:30" x14ac:dyDescent="0.3">
      <c r="A57">
        <v>2020</v>
      </c>
      <c r="B57" t="s">
        <v>579</v>
      </c>
      <c r="C57" t="s">
        <v>21</v>
      </c>
      <c r="L57" s="9"/>
      <c r="M57" s="9" t="s">
        <v>193</v>
      </c>
      <c r="N57" s="9" t="s">
        <v>193</v>
      </c>
      <c r="O57" s="9" t="s">
        <v>193</v>
      </c>
      <c r="P57" s="9" t="s">
        <v>193</v>
      </c>
      <c r="Q57" s="9"/>
      <c r="S57" s="14"/>
      <c r="T57" s="11"/>
      <c r="U57" s="11"/>
      <c r="V57" s="17">
        <f>COUNTA(TableAllYears[[#This Row],[Thermal Cycling]:[PID+ (2014)]])</f>
        <v>4</v>
      </c>
      <c r="W57" s="9" t="s">
        <v>480</v>
      </c>
      <c r="X57" s="9" t="s">
        <v>627</v>
      </c>
      <c r="Y57" s="9"/>
      <c r="Z57" s="9"/>
      <c r="AA57" s="9" t="s">
        <v>30</v>
      </c>
      <c r="AB57" s="9" t="s">
        <v>30</v>
      </c>
      <c r="AC57" s="9"/>
      <c r="AD57" s="9"/>
    </row>
    <row r="58" spans="1:30" x14ac:dyDescent="0.3">
      <c r="A58">
        <v>2020</v>
      </c>
      <c r="B58" t="s">
        <v>578</v>
      </c>
      <c r="C58" t="s">
        <v>21</v>
      </c>
      <c r="L58" s="9"/>
      <c r="M58" s="9" t="s">
        <v>193</v>
      </c>
      <c r="N58" s="9" t="s">
        <v>193</v>
      </c>
      <c r="O58" s="9" t="s">
        <v>193</v>
      </c>
      <c r="P58" s="9" t="s">
        <v>193</v>
      </c>
      <c r="Q58" s="9"/>
      <c r="S58" s="14"/>
      <c r="T58" s="11"/>
      <c r="U58" s="11"/>
      <c r="V58" s="17">
        <f>COUNTA(TableAllYears[[#This Row],[Thermal Cycling]:[PID+ (2014)]])</f>
        <v>4</v>
      </c>
      <c r="W58" s="9" t="s">
        <v>480</v>
      </c>
      <c r="X58" s="9" t="s">
        <v>627</v>
      </c>
      <c r="Y58" s="9"/>
      <c r="Z58" s="9"/>
      <c r="AA58" s="9" t="s">
        <v>30</v>
      </c>
      <c r="AB58" s="9" t="s">
        <v>30</v>
      </c>
      <c r="AC58" s="9"/>
      <c r="AD58" s="9"/>
    </row>
    <row r="59" spans="1:30" x14ac:dyDescent="0.3">
      <c r="A59">
        <v>2018</v>
      </c>
      <c r="B59" t="s">
        <v>660</v>
      </c>
      <c r="C59" t="s">
        <v>21</v>
      </c>
      <c r="L59" s="9"/>
      <c r="M59" s="9" t="s">
        <v>193</v>
      </c>
      <c r="N59" s="9" t="s">
        <v>193</v>
      </c>
      <c r="O59" s="9" t="s">
        <v>193</v>
      </c>
      <c r="P59" s="9" t="s">
        <v>193</v>
      </c>
      <c r="Q59" s="9"/>
      <c r="S59" s="14"/>
      <c r="T59" s="11"/>
      <c r="U59" s="11"/>
      <c r="V59" s="17">
        <f>COUNTA(TableAllYears[[#This Row],[Thermal Cycling]:[PID+ (2014)]])</f>
        <v>4</v>
      </c>
      <c r="W59" s="9" t="s">
        <v>480</v>
      </c>
      <c r="X59" s="9"/>
      <c r="Y59" s="9"/>
      <c r="Z59" s="9"/>
      <c r="AA59" s="9" t="s">
        <v>30</v>
      </c>
      <c r="AB59" s="9"/>
      <c r="AC59" s="9"/>
      <c r="AD59" s="9"/>
    </row>
    <row r="60" spans="1:30" x14ac:dyDescent="0.3">
      <c r="A60" s="9">
        <v>2024</v>
      </c>
      <c r="B60" s="9" t="s">
        <v>216</v>
      </c>
      <c r="C60" s="9" t="s">
        <v>21</v>
      </c>
      <c r="D60" t="s">
        <v>430</v>
      </c>
      <c r="E60">
        <v>430</v>
      </c>
      <c r="F60">
        <v>475</v>
      </c>
      <c r="G60" s="9" t="s">
        <v>53</v>
      </c>
      <c r="H60" s="9" t="s">
        <v>55</v>
      </c>
      <c r="I60" s="9"/>
      <c r="J60" s="9"/>
      <c r="K60" s="9">
        <v>182</v>
      </c>
      <c r="L60" s="9">
        <v>92</v>
      </c>
      <c r="M60" s="9" t="s">
        <v>193</v>
      </c>
      <c r="N60" s="9" t="s">
        <v>193</v>
      </c>
      <c r="O60" s="9"/>
      <c r="P60" s="9"/>
      <c r="Q60" s="9" t="s">
        <v>193</v>
      </c>
      <c r="S60" s="14"/>
      <c r="T60" s="11"/>
      <c r="U60" s="11"/>
      <c r="V60" s="17">
        <f>COUNTA(TableAllYears[[#This Row],[Thermal Cycling]:[PID+ (2014)]])</f>
        <v>3</v>
      </c>
      <c r="W60" t="s">
        <v>480</v>
      </c>
      <c r="AA60" s="9" t="s">
        <v>30</v>
      </c>
      <c r="AB60" s="9"/>
      <c r="AC60" s="9"/>
      <c r="AD60" s="9"/>
    </row>
    <row r="61" spans="1:30" x14ac:dyDescent="0.3">
      <c r="A61" s="9">
        <v>2024</v>
      </c>
      <c r="B61" s="9" t="s">
        <v>820</v>
      </c>
      <c r="C61" s="9" t="s">
        <v>21</v>
      </c>
      <c r="D61" t="s">
        <v>430</v>
      </c>
      <c r="E61">
        <v>430</v>
      </c>
      <c r="F61">
        <v>475</v>
      </c>
      <c r="G61" s="9" t="s">
        <v>28</v>
      </c>
      <c r="H61" s="9" t="s">
        <v>55</v>
      </c>
      <c r="I61" s="9"/>
      <c r="J61" s="9"/>
      <c r="K61" s="9">
        <v>182</v>
      </c>
      <c r="L61" s="9">
        <v>92</v>
      </c>
      <c r="M61" s="9" t="s">
        <v>193</v>
      </c>
      <c r="N61" s="9" t="s">
        <v>193</v>
      </c>
      <c r="O61" s="9"/>
      <c r="P61" s="9"/>
      <c r="Q61" s="9" t="s">
        <v>193</v>
      </c>
      <c r="S61" s="14"/>
      <c r="T61" s="11"/>
      <c r="U61" s="11"/>
      <c r="V61" s="17">
        <f>COUNTA(TableAllYears[[#This Row],[Thermal Cycling]:[PID+ (2014)]])</f>
        <v>3</v>
      </c>
      <c r="W61" t="s">
        <v>480</v>
      </c>
      <c r="AA61" s="9" t="s">
        <v>30</v>
      </c>
      <c r="AB61" s="9"/>
      <c r="AC61" s="9"/>
      <c r="AD61" s="9"/>
    </row>
    <row r="62" spans="1:30" x14ac:dyDescent="0.3">
      <c r="A62" s="9">
        <v>2024</v>
      </c>
      <c r="B62" s="9" t="s">
        <v>217</v>
      </c>
      <c r="C62" s="9" t="s">
        <v>21</v>
      </c>
      <c r="D62" t="s">
        <v>430</v>
      </c>
      <c r="E62">
        <v>430</v>
      </c>
      <c r="F62">
        <v>475</v>
      </c>
      <c r="G62" s="9" t="s">
        <v>28</v>
      </c>
      <c r="H62" s="9" t="s">
        <v>55</v>
      </c>
      <c r="I62" s="9"/>
      <c r="J62" s="9"/>
      <c r="K62" s="9">
        <v>182</v>
      </c>
      <c r="L62" s="9">
        <v>92</v>
      </c>
      <c r="M62" s="9" t="s">
        <v>193</v>
      </c>
      <c r="N62" s="9" t="s">
        <v>193</v>
      </c>
      <c r="O62" s="9"/>
      <c r="P62" s="9"/>
      <c r="Q62" s="9" t="s">
        <v>193</v>
      </c>
      <c r="S62" s="14"/>
      <c r="T62" s="11"/>
      <c r="U62" s="11"/>
      <c r="V62" s="17">
        <f>COUNTA(TableAllYears[[#This Row],[Thermal Cycling]:[PID+ (2014)]])</f>
        <v>3</v>
      </c>
      <c r="W62" t="s">
        <v>480</v>
      </c>
      <c r="AA62" s="9" t="s">
        <v>30</v>
      </c>
      <c r="AB62" s="9"/>
      <c r="AC62" s="9"/>
      <c r="AD62" s="9"/>
    </row>
    <row r="63" spans="1:30" x14ac:dyDescent="0.3">
      <c r="A63" s="9">
        <v>2024</v>
      </c>
      <c r="B63" s="9" t="s">
        <v>220</v>
      </c>
      <c r="C63" s="9" t="s">
        <v>21</v>
      </c>
      <c r="D63" t="s">
        <v>434</v>
      </c>
      <c r="E63">
        <v>480</v>
      </c>
      <c r="F63">
        <v>525</v>
      </c>
      <c r="G63" s="9" t="s">
        <v>53</v>
      </c>
      <c r="H63" s="9" t="s">
        <v>55</v>
      </c>
      <c r="I63" s="9"/>
      <c r="J63" s="9"/>
      <c r="K63" s="9">
        <v>182</v>
      </c>
      <c r="L63" s="9">
        <v>92</v>
      </c>
      <c r="M63" s="9" t="s">
        <v>193</v>
      </c>
      <c r="N63" s="9" t="s">
        <v>193</v>
      </c>
      <c r="O63" s="9"/>
      <c r="P63" s="9"/>
      <c r="Q63" s="9" t="s">
        <v>193</v>
      </c>
      <c r="S63" s="14"/>
      <c r="T63" s="11"/>
      <c r="U63" s="11"/>
      <c r="V63" s="17">
        <f>COUNTA(TableAllYears[[#This Row],[Thermal Cycling]:[PID+ (2014)]])</f>
        <v>3</v>
      </c>
      <c r="W63" t="s">
        <v>480</v>
      </c>
      <c r="AA63" s="9" t="s">
        <v>30</v>
      </c>
      <c r="AB63" s="9"/>
      <c r="AC63" s="9"/>
      <c r="AD63" s="9"/>
    </row>
    <row r="64" spans="1:30" x14ac:dyDescent="0.3">
      <c r="A64">
        <v>2023</v>
      </c>
      <c r="B64" t="s">
        <v>215</v>
      </c>
      <c r="C64" t="s">
        <v>21</v>
      </c>
      <c r="D64" t="s">
        <v>192</v>
      </c>
      <c r="E64">
        <v>380</v>
      </c>
      <c r="F64">
        <v>425</v>
      </c>
      <c r="G64" t="s">
        <v>28</v>
      </c>
      <c r="H64" t="s">
        <v>55</v>
      </c>
      <c r="I64">
        <v>108</v>
      </c>
      <c r="K64">
        <v>182</v>
      </c>
      <c r="L64" s="9"/>
      <c r="M64" s="9"/>
      <c r="N64" s="9" t="s">
        <v>193</v>
      </c>
      <c r="O64" s="9" t="s">
        <v>193</v>
      </c>
      <c r="P64" s="9"/>
      <c r="Q64" s="9" t="s">
        <v>193</v>
      </c>
      <c r="S64" s="14"/>
      <c r="T64" s="11"/>
      <c r="U64" s="11"/>
      <c r="V64" s="17">
        <f>COUNTA(TableAllYears[[#This Row],[Thermal Cycling]:[PID+ (2014)]])</f>
        <v>3</v>
      </c>
      <c r="W64" s="9" t="s">
        <v>466</v>
      </c>
      <c r="X64" s="9" t="s">
        <v>480</v>
      </c>
      <c r="Y64" s="9"/>
      <c r="Z64" s="9"/>
      <c r="AA64" s="9" t="s">
        <v>30</v>
      </c>
      <c r="AB64" s="9" t="s">
        <v>30</v>
      </c>
      <c r="AC64" s="9"/>
      <c r="AD64" s="9"/>
    </row>
    <row r="65" spans="1:30" x14ac:dyDescent="0.3">
      <c r="A65">
        <v>2023</v>
      </c>
      <c r="B65" t="s">
        <v>219</v>
      </c>
      <c r="C65" t="s">
        <v>21</v>
      </c>
      <c r="D65" t="s">
        <v>430</v>
      </c>
      <c r="E65">
        <v>430</v>
      </c>
      <c r="F65">
        <v>475</v>
      </c>
      <c r="G65" t="s">
        <v>28</v>
      </c>
      <c r="H65" t="s">
        <v>55</v>
      </c>
      <c r="I65">
        <v>120</v>
      </c>
      <c r="K65">
        <v>182</v>
      </c>
      <c r="L65" s="9"/>
      <c r="M65" s="9"/>
      <c r="N65" s="9" t="s">
        <v>193</v>
      </c>
      <c r="O65" s="9" t="s">
        <v>193</v>
      </c>
      <c r="P65" s="9"/>
      <c r="Q65" s="9" t="s">
        <v>193</v>
      </c>
      <c r="S65" s="14"/>
      <c r="T65" s="11"/>
      <c r="U65" s="11"/>
      <c r="V65" s="17">
        <f>COUNTA(TableAllYears[[#This Row],[Thermal Cycling]:[PID+ (2014)]])</f>
        <v>3</v>
      </c>
      <c r="W65" s="9" t="s">
        <v>466</v>
      </c>
      <c r="X65" s="9" t="s">
        <v>480</v>
      </c>
      <c r="Y65" s="9"/>
      <c r="Z65" s="9"/>
      <c r="AA65" s="9" t="s">
        <v>30</v>
      </c>
      <c r="AB65" s="9" t="s">
        <v>30</v>
      </c>
      <c r="AC65" s="9"/>
      <c r="AD65" s="9"/>
    </row>
    <row r="66" spans="1:30" x14ac:dyDescent="0.3">
      <c r="A66">
        <v>2023</v>
      </c>
      <c r="B66" t="s">
        <v>225</v>
      </c>
      <c r="C66" t="s">
        <v>21</v>
      </c>
      <c r="D66" t="s">
        <v>431</v>
      </c>
      <c r="E66">
        <v>580</v>
      </c>
      <c r="F66">
        <v>625</v>
      </c>
      <c r="G66" t="s">
        <v>28</v>
      </c>
      <c r="H66" t="s">
        <v>55</v>
      </c>
      <c r="I66">
        <v>156</v>
      </c>
      <c r="K66">
        <v>182</v>
      </c>
      <c r="L66" s="9"/>
      <c r="M66" s="9"/>
      <c r="N66" s="9" t="s">
        <v>193</v>
      </c>
      <c r="O66" s="9" t="s">
        <v>193</v>
      </c>
      <c r="P66" s="9"/>
      <c r="Q66" s="9" t="s">
        <v>193</v>
      </c>
      <c r="S66" s="14"/>
      <c r="T66" s="11"/>
      <c r="U66" s="11"/>
      <c r="V66" s="17">
        <f>COUNTA(TableAllYears[[#This Row],[Thermal Cycling]:[PID+ (2014)]])</f>
        <v>3</v>
      </c>
      <c r="W66" s="9" t="s">
        <v>466</v>
      </c>
      <c r="X66" s="9" t="s">
        <v>480</v>
      </c>
      <c r="Y66" s="9"/>
      <c r="Z66" s="9"/>
      <c r="AA66" s="9" t="s">
        <v>30</v>
      </c>
      <c r="AB66" s="9" t="s">
        <v>30</v>
      </c>
      <c r="AC66" s="9"/>
      <c r="AD66" s="9"/>
    </row>
    <row r="67" spans="1:30" x14ac:dyDescent="0.3">
      <c r="A67">
        <v>2022</v>
      </c>
      <c r="B67" t="s">
        <v>24</v>
      </c>
      <c r="C67" t="s">
        <v>21</v>
      </c>
      <c r="D67" t="s">
        <v>33</v>
      </c>
      <c r="E67">
        <v>605</v>
      </c>
      <c r="G67" t="s">
        <v>28</v>
      </c>
      <c r="H67" t="s">
        <v>13</v>
      </c>
      <c r="I67">
        <v>120</v>
      </c>
      <c r="J67" t="s">
        <v>29</v>
      </c>
      <c r="K67">
        <v>210</v>
      </c>
      <c r="L67" s="9"/>
      <c r="M67" s="9" t="s">
        <v>193</v>
      </c>
      <c r="N67" s="9"/>
      <c r="O67" s="9" t="s">
        <v>193</v>
      </c>
      <c r="P67" s="9" t="s">
        <v>193</v>
      </c>
      <c r="Q67" s="9"/>
      <c r="S67" s="14"/>
      <c r="T67" s="11"/>
      <c r="U67" s="11"/>
      <c r="V67" s="17">
        <f>COUNTA(TableAllYears[[#This Row],[Thermal Cycling]:[PID+ (2014)]])</f>
        <v>3</v>
      </c>
      <c r="W67" s="9" t="s">
        <v>480</v>
      </c>
      <c r="X67" s="9" t="s">
        <v>466</v>
      </c>
      <c r="Y67" s="9"/>
      <c r="Z67" s="9"/>
      <c r="AA67" s="9" t="s">
        <v>30</v>
      </c>
      <c r="AB67" s="9" t="s">
        <v>30</v>
      </c>
      <c r="AC67" s="9"/>
      <c r="AD67" s="9"/>
    </row>
    <row r="68" spans="1:30" x14ac:dyDescent="0.3">
      <c r="A68">
        <v>2021</v>
      </c>
      <c r="B68" t="s">
        <v>25</v>
      </c>
      <c r="C68" t="s">
        <v>21</v>
      </c>
      <c r="L68" s="9"/>
      <c r="M68" s="9" t="s">
        <v>193</v>
      </c>
      <c r="N68" s="9"/>
      <c r="O68" s="9"/>
      <c r="P68" s="9"/>
      <c r="Q68" s="9" t="s">
        <v>193</v>
      </c>
      <c r="R68" t="s">
        <v>193</v>
      </c>
      <c r="S68" s="14"/>
      <c r="T68" s="11"/>
      <c r="U68" s="11"/>
      <c r="V68" s="17">
        <f>COUNTA(TableAllYears[[#This Row],[Thermal Cycling]:[PID+ (2014)]])</f>
        <v>3</v>
      </c>
      <c r="W68" s="9"/>
      <c r="X68" s="9"/>
      <c r="Y68" s="9"/>
      <c r="Z68" s="9"/>
      <c r="AA68" s="9"/>
      <c r="AB68" s="9"/>
      <c r="AC68" s="9"/>
      <c r="AD68" s="9"/>
    </row>
    <row r="69" spans="1:30" x14ac:dyDescent="0.3">
      <c r="A69">
        <v>2020</v>
      </c>
      <c r="B69" t="s">
        <v>23</v>
      </c>
      <c r="C69" t="s">
        <v>21</v>
      </c>
      <c r="L69" s="9"/>
      <c r="M69" s="9" t="s">
        <v>193</v>
      </c>
      <c r="N69" s="9" t="s">
        <v>193</v>
      </c>
      <c r="O69" s="9"/>
      <c r="P69" s="9" t="s">
        <v>193</v>
      </c>
      <c r="Q69" s="9"/>
      <c r="S69" s="14"/>
      <c r="T69" s="11"/>
      <c r="U69" s="11"/>
      <c r="V69" s="17">
        <f>COUNTA(TableAllYears[[#This Row],[Thermal Cycling]:[PID+ (2014)]])</f>
        <v>3</v>
      </c>
      <c r="W69" s="9" t="s">
        <v>480</v>
      </c>
      <c r="X69" s="9" t="s">
        <v>627</v>
      </c>
      <c r="Y69" s="9"/>
      <c r="Z69" s="9"/>
      <c r="AA69" s="9" t="s">
        <v>30</v>
      </c>
      <c r="AB69" s="9" t="s">
        <v>30</v>
      </c>
      <c r="AC69" s="9"/>
      <c r="AD69" s="9"/>
    </row>
    <row r="70" spans="1:30" x14ac:dyDescent="0.3">
      <c r="A70">
        <v>2020</v>
      </c>
      <c r="B70" t="s">
        <v>26</v>
      </c>
      <c r="C70" t="s">
        <v>21</v>
      </c>
      <c r="L70" s="9"/>
      <c r="M70" s="9" t="s">
        <v>193</v>
      </c>
      <c r="N70" s="9" t="s">
        <v>193</v>
      </c>
      <c r="O70" s="9"/>
      <c r="P70" s="9" t="s">
        <v>193</v>
      </c>
      <c r="Q70" s="9"/>
      <c r="S70" s="14"/>
      <c r="T70" s="11"/>
      <c r="U70" s="11"/>
      <c r="V70" s="17">
        <f>COUNTA(TableAllYears[[#This Row],[Thermal Cycling]:[PID+ (2014)]])</f>
        <v>3</v>
      </c>
      <c r="W70" s="9" t="s">
        <v>480</v>
      </c>
      <c r="X70" s="9" t="s">
        <v>627</v>
      </c>
      <c r="Y70" s="9"/>
      <c r="Z70" s="9"/>
      <c r="AA70" s="9" t="s">
        <v>30</v>
      </c>
      <c r="AB70" s="9" t="s">
        <v>30</v>
      </c>
      <c r="AC70" s="9"/>
      <c r="AD70" s="9"/>
    </row>
    <row r="71" spans="1:30" x14ac:dyDescent="0.3">
      <c r="A71">
        <v>2018</v>
      </c>
      <c r="B71" t="s">
        <v>659</v>
      </c>
      <c r="C71" t="s">
        <v>21</v>
      </c>
      <c r="L71" s="9"/>
      <c r="M71" s="9" t="s">
        <v>193</v>
      </c>
      <c r="N71" s="9" t="s">
        <v>193</v>
      </c>
      <c r="O71" s="9" t="s">
        <v>193</v>
      </c>
      <c r="P71" s="9"/>
      <c r="Q71" s="9"/>
      <c r="S71" s="14"/>
      <c r="T71" s="11"/>
      <c r="U71" s="11"/>
      <c r="V71" s="17">
        <f>COUNTA(TableAllYears[[#This Row],[Thermal Cycling]:[PID+ (2014)]])</f>
        <v>3</v>
      </c>
      <c r="W71" s="9" t="s">
        <v>480</v>
      </c>
      <c r="X71" s="9"/>
      <c r="Y71" s="9"/>
      <c r="Z71" s="9"/>
      <c r="AA71" s="9" t="s">
        <v>30</v>
      </c>
      <c r="AB71" s="9"/>
      <c r="AC71" s="9"/>
      <c r="AD71" s="9"/>
    </row>
    <row r="72" spans="1:30" x14ac:dyDescent="0.3">
      <c r="A72">
        <v>2017</v>
      </c>
      <c r="B72" t="s">
        <v>659</v>
      </c>
      <c r="C72" t="s">
        <v>21</v>
      </c>
      <c r="L72" s="9"/>
      <c r="M72" s="9" t="s">
        <v>193</v>
      </c>
      <c r="N72" s="9"/>
      <c r="O72" s="9" t="s">
        <v>193</v>
      </c>
      <c r="P72" s="9" t="s">
        <v>193</v>
      </c>
      <c r="Q72" s="9"/>
      <c r="S72" s="14"/>
      <c r="T72" s="11"/>
      <c r="U72" s="11"/>
      <c r="V72" s="17">
        <f>COUNTA(TableAllYears[[#This Row],[Thermal Cycling]:[PID+ (2014)]])</f>
        <v>3</v>
      </c>
      <c r="W72" s="9" t="s">
        <v>480</v>
      </c>
      <c r="X72" s="9"/>
      <c r="Y72" s="9"/>
      <c r="Z72" s="9"/>
      <c r="AA72" s="9" t="s">
        <v>757</v>
      </c>
      <c r="AB72" s="9"/>
      <c r="AC72" s="9"/>
      <c r="AD72" s="9"/>
    </row>
    <row r="73" spans="1:30" x14ac:dyDescent="0.3">
      <c r="A73">
        <v>2017</v>
      </c>
      <c r="B73" t="s">
        <v>660</v>
      </c>
      <c r="C73" t="s">
        <v>21</v>
      </c>
      <c r="L73" s="9"/>
      <c r="M73" s="9" t="s">
        <v>193</v>
      </c>
      <c r="N73" s="9"/>
      <c r="O73" s="9" t="s">
        <v>193</v>
      </c>
      <c r="P73" s="9" t="s">
        <v>193</v>
      </c>
      <c r="Q73" s="9"/>
      <c r="S73" s="14"/>
      <c r="T73" s="11"/>
      <c r="U73" s="11"/>
      <c r="V73" s="17">
        <f>COUNTA(TableAllYears[[#This Row],[Thermal Cycling]:[PID+ (2014)]])</f>
        <v>3</v>
      </c>
      <c r="W73" s="9" t="s">
        <v>480</v>
      </c>
      <c r="X73" s="9"/>
      <c r="Y73" s="9"/>
      <c r="Z73" s="9"/>
      <c r="AA73" s="9" t="s">
        <v>757</v>
      </c>
      <c r="AB73" s="9"/>
      <c r="AC73" s="9"/>
      <c r="AD73" s="9"/>
    </row>
    <row r="74" spans="1:30" x14ac:dyDescent="0.3">
      <c r="A74" s="9">
        <v>2024</v>
      </c>
      <c r="B74" s="9" t="s">
        <v>225</v>
      </c>
      <c r="C74" s="9" t="s">
        <v>21</v>
      </c>
      <c r="D74" t="s">
        <v>431</v>
      </c>
      <c r="E74">
        <v>580</v>
      </c>
      <c r="F74">
        <v>625</v>
      </c>
      <c r="G74" s="9" t="s">
        <v>28</v>
      </c>
      <c r="H74" s="9" t="s">
        <v>55</v>
      </c>
      <c r="I74" s="9"/>
      <c r="J74" s="9"/>
      <c r="K74" s="9">
        <v>182</v>
      </c>
      <c r="L74" s="9">
        <v>92</v>
      </c>
      <c r="M74" s="9"/>
      <c r="N74" s="9" t="s">
        <v>193</v>
      </c>
      <c r="O74" s="9"/>
      <c r="P74" s="9"/>
      <c r="Q74" s="9" t="s">
        <v>193</v>
      </c>
      <c r="S74" s="14"/>
      <c r="T74" s="11"/>
      <c r="U74" s="11"/>
      <c r="V74" s="17">
        <f>COUNTA(TableAllYears[[#This Row],[Thermal Cycling]:[PID+ (2014)]])</f>
        <v>2</v>
      </c>
      <c r="W74" t="s">
        <v>480</v>
      </c>
      <c r="AA74" s="9" t="s">
        <v>30</v>
      </c>
      <c r="AB74" s="9"/>
      <c r="AC74" s="9"/>
      <c r="AD74" s="9"/>
    </row>
    <row r="75" spans="1:30" x14ac:dyDescent="0.3">
      <c r="A75">
        <v>2023</v>
      </c>
      <c r="B75" t="s">
        <v>216</v>
      </c>
      <c r="C75" t="s">
        <v>21</v>
      </c>
      <c r="D75" t="s">
        <v>192</v>
      </c>
      <c r="E75">
        <v>380</v>
      </c>
      <c r="F75">
        <v>425</v>
      </c>
      <c r="G75" t="s">
        <v>53</v>
      </c>
      <c r="H75" t="s">
        <v>55</v>
      </c>
      <c r="I75">
        <v>108</v>
      </c>
      <c r="K75">
        <v>182</v>
      </c>
      <c r="L75" s="9"/>
      <c r="M75" s="9"/>
      <c r="N75" s="9" t="s">
        <v>193</v>
      </c>
      <c r="O75" s="9"/>
      <c r="P75" s="9"/>
      <c r="Q75" s="9" t="s">
        <v>193</v>
      </c>
      <c r="S75" s="14"/>
      <c r="T75" s="11"/>
      <c r="U75" s="11"/>
      <c r="V75" s="17">
        <f>COUNTA(TableAllYears[[#This Row],[Thermal Cycling]:[PID+ (2014)]])</f>
        <v>2</v>
      </c>
      <c r="W75" s="9" t="s">
        <v>466</v>
      </c>
      <c r="X75" s="9" t="s">
        <v>480</v>
      </c>
      <c r="Y75" s="9"/>
      <c r="Z75" s="9"/>
      <c r="AA75" s="9" t="s">
        <v>30</v>
      </c>
      <c r="AB75" s="9" t="s">
        <v>30</v>
      </c>
      <c r="AC75" s="9"/>
      <c r="AD75" s="9"/>
    </row>
    <row r="76" spans="1:30" x14ac:dyDescent="0.3">
      <c r="A76">
        <v>2023</v>
      </c>
      <c r="B76" t="s">
        <v>217</v>
      </c>
      <c r="C76" t="s">
        <v>21</v>
      </c>
      <c r="D76" t="s">
        <v>192</v>
      </c>
      <c r="E76">
        <v>380</v>
      </c>
      <c r="F76">
        <v>425</v>
      </c>
      <c r="G76" t="s">
        <v>28</v>
      </c>
      <c r="H76" t="s">
        <v>55</v>
      </c>
      <c r="I76">
        <v>108</v>
      </c>
      <c r="K76">
        <v>182</v>
      </c>
      <c r="L76" s="9"/>
      <c r="M76" s="9"/>
      <c r="N76" s="9" t="s">
        <v>193</v>
      </c>
      <c r="O76" s="9"/>
      <c r="P76" s="9"/>
      <c r="Q76" s="9" t="s">
        <v>193</v>
      </c>
      <c r="S76" s="14"/>
      <c r="T76" s="11"/>
      <c r="U76" s="11"/>
      <c r="V76" s="17">
        <f>COUNTA(TableAllYears[[#This Row],[Thermal Cycling]:[PID+ (2014)]])</f>
        <v>2</v>
      </c>
      <c r="W76" s="9" t="s">
        <v>466</v>
      </c>
      <c r="X76" s="9" t="s">
        <v>480</v>
      </c>
      <c r="Y76" s="9"/>
      <c r="Z76" s="9"/>
      <c r="AA76" s="9" t="s">
        <v>30</v>
      </c>
      <c r="AB76" s="9" t="s">
        <v>30</v>
      </c>
      <c r="AC76" s="9"/>
      <c r="AD76" s="9"/>
    </row>
    <row r="77" spans="1:30" x14ac:dyDescent="0.3">
      <c r="A77">
        <v>2023</v>
      </c>
      <c r="B77" t="s">
        <v>220</v>
      </c>
      <c r="C77" t="s">
        <v>21</v>
      </c>
      <c r="D77" t="s">
        <v>430</v>
      </c>
      <c r="E77">
        <v>430</v>
      </c>
      <c r="F77">
        <v>475</v>
      </c>
      <c r="G77" t="s">
        <v>53</v>
      </c>
      <c r="H77" t="s">
        <v>55</v>
      </c>
      <c r="I77">
        <v>120</v>
      </c>
      <c r="K77">
        <v>182</v>
      </c>
      <c r="L77" s="9"/>
      <c r="M77" s="9"/>
      <c r="N77" s="9" t="s">
        <v>193</v>
      </c>
      <c r="O77" s="9"/>
      <c r="P77" s="9"/>
      <c r="Q77" s="9" t="s">
        <v>193</v>
      </c>
      <c r="S77" s="14"/>
      <c r="T77" s="11"/>
      <c r="U77" s="11"/>
      <c r="V77" s="17">
        <f>COUNTA(TableAllYears[[#This Row],[Thermal Cycling]:[PID+ (2014)]])</f>
        <v>2</v>
      </c>
      <c r="W77" s="9" t="s">
        <v>466</v>
      </c>
      <c r="X77" s="9" t="s">
        <v>480</v>
      </c>
      <c r="Y77" s="9"/>
      <c r="Z77" s="9"/>
      <c r="AA77" s="9" t="s">
        <v>30</v>
      </c>
      <c r="AB77" s="9" t="s">
        <v>30</v>
      </c>
      <c r="AC77" s="9"/>
      <c r="AD77" s="9"/>
    </row>
    <row r="78" spans="1:30" x14ac:dyDescent="0.3">
      <c r="A78">
        <v>2021</v>
      </c>
      <c r="B78" t="s">
        <v>23</v>
      </c>
      <c r="C78" t="s">
        <v>21</v>
      </c>
      <c r="L78" s="9"/>
      <c r="M78" s="9" t="s">
        <v>193</v>
      </c>
      <c r="N78" s="9"/>
      <c r="O78" s="9"/>
      <c r="P78" s="9"/>
      <c r="Q78" s="9" t="s">
        <v>193</v>
      </c>
      <c r="S78" s="14"/>
      <c r="T78" s="11"/>
      <c r="U78" s="11"/>
      <c r="V78" s="17">
        <f>COUNTA(TableAllYears[[#This Row],[Thermal Cycling]:[PID+ (2014)]])</f>
        <v>2</v>
      </c>
      <c r="W78" s="9"/>
      <c r="X78" s="9"/>
      <c r="Y78" s="9"/>
      <c r="Z78" s="9"/>
      <c r="AA78" s="9"/>
      <c r="AB78" s="9"/>
      <c r="AC78" s="9"/>
      <c r="AD78" s="9"/>
    </row>
    <row r="79" spans="1:30" x14ac:dyDescent="0.3">
      <c r="A79">
        <v>2021</v>
      </c>
      <c r="B79" t="s">
        <v>22</v>
      </c>
      <c r="C79" t="s">
        <v>21</v>
      </c>
      <c r="L79" s="9"/>
      <c r="M79" s="9" t="s">
        <v>193</v>
      </c>
      <c r="N79" s="9"/>
      <c r="O79" s="9"/>
      <c r="P79" s="9"/>
      <c r="Q79" s="9" t="s">
        <v>193</v>
      </c>
      <c r="S79" s="14"/>
      <c r="T79" s="11"/>
      <c r="U79" s="11"/>
      <c r="V79" s="17">
        <f>COUNTA(TableAllYears[[#This Row],[Thermal Cycling]:[PID+ (2014)]])</f>
        <v>2</v>
      </c>
      <c r="W79" s="9"/>
      <c r="X79" s="9"/>
      <c r="Y79" s="9"/>
      <c r="Z79" s="9"/>
      <c r="AA79" s="9"/>
      <c r="AB79" s="9"/>
      <c r="AC79" s="9"/>
      <c r="AD79" s="9"/>
    </row>
    <row r="80" spans="1:30" x14ac:dyDescent="0.3">
      <c r="A80">
        <v>2021</v>
      </c>
      <c r="B80" t="s">
        <v>26</v>
      </c>
      <c r="C80" t="s">
        <v>21</v>
      </c>
      <c r="L80" s="9"/>
      <c r="M80" s="9" t="s">
        <v>193</v>
      </c>
      <c r="N80" s="9"/>
      <c r="O80" s="9"/>
      <c r="P80" s="9"/>
      <c r="Q80" s="9" t="s">
        <v>193</v>
      </c>
      <c r="S80" s="14"/>
      <c r="T80" s="11"/>
      <c r="U80" s="11"/>
      <c r="V80" s="17">
        <f>COUNTA(TableAllYears[[#This Row],[Thermal Cycling]:[PID+ (2014)]])</f>
        <v>2</v>
      </c>
      <c r="W80" s="9"/>
      <c r="X80" s="9"/>
      <c r="Y80" s="9"/>
      <c r="Z80" s="9"/>
      <c r="AA80" s="9"/>
      <c r="AB80" s="9"/>
      <c r="AC80" s="9"/>
      <c r="AD80" s="9"/>
    </row>
    <row r="81" spans="1:30" x14ac:dyDescent="0.3">
      <c r="A81">
        <v>2014</v>
      </c>
      <c r="C81" t="s">
        <v>21</v>
      </c>
      <c r="L81" s="9"/>
      <c r="M81" s="9"/>
      <c r="N81" s="9"/>
      <c r="O81" s="9" t="s">
        <v>193</v>
      </c>
      <c r="P81" s="9" t="s">
        <v>193</v>
      </c>
      <c r="Q81" s="9"/>
      <c r="S81" s="14"/>
      <c r="T81" s="11"/>
      <c r="U81" s="11"/>
      <c r="V81" s="17">
        <f>COUNTA(TableAllYears[[#This Row],[Thermal Cycling]:[PID+ (2014)]])</f>
        <v>2</v>
      </c>
      <c r="W81" s="9"/>
      <c r="X81" s="9"/>
      <c r="Y81" s="9"/>
      <c r="Z81" s="9"/>
      <c r="AA81" s="9"/>
      <c r="AB81" s="9"/>
      <c r="AC81" s="9"/>
      <c r="AD81" s="9"/>
    </row>
    <row r="82" spans="1:30" x14ac:dyDescent="0.3">
      <c r="A82" s="9">
        <v>2024</v>
      </c>
      <c r="B82" s="9" t="s">
        <v>214</v>
      </c>
      <c r="C82" s="9" t="s">
        <v>21</v>
      </c>
      <c r="D82" t="s">
        <v>430</v>
      </c>
      <c r="E82">
        <v>430</v>
      </c>
      <c r="F82">
        <v>475</v>
      </c>
      <c r="G82" s="9" t="s">
        <v>32</v>
      </c>
      <c r="H82" s="9" t="s">
        <v>55</v>
      </c>
      <c r="I82" s="9"/>
      <c r="J82" s="9"/>
      <c r="K82" s="9">
        <v>182</v>
      </c>
      <c r="L82" s="9">
        <v>92</v>
      </c>
      <c r="M82" s="9"/>
      <c r="N82" s="9"/>
      <c r="O82" s="9"/>
      <c r="P82" s="9"/>
      <c r="Q82" s="9" t="s">
        <v>193</v>
      </c>
      <c r="S82" s="14"/>
      <c r="T82" s="11"/>
      <c r="U82" s="11"/>
      <c r="V82" s="17">
        <f>COUNTA(TableAllYears[[#This Row],[Thermal Cycling]:[PID+ (2014)]])</f>
        <v>1</v>
      </c>
      <c r="W82" t="s">
        <v>480</v>
      </c>
      <c r="AA82" s="9" t="s">
        <v>30</v>
      </c>
      <c r="AB82" s="9"/>
      <c r="AC82" s="9"/>
      <c r="AD82" s="9"/>
    </row>
    <row r="83" spans="1:30" x14ac:dyDescent="0.3">
      <c r="A83" s="9">
        <v>2024</v>
      </c>
      <c r="B83" s="9" t="s">
        <v>819</v>
      </c>
      <c r="C83" s="9" t="s">
        <v>21</v>
      </c>
      <c r="D83" t="s">
        <v>430</v>
      </c>
      <c r="E83">
        <v>430</v>
      </c>
      <c r="F83">
        <v>475</v>
      </c>
      <c r="G83" s="9" t="s">
        <v>32</v>
      </c>
      <c r="H83" s="9" t="s">
        <v>55</v>
      </c>
      <c r="I83" s="9"/>
      <c r="J83" s="9"/>
      <c r="K83" s="9">
        <v>182</v>
      </c>
      <c r="L83" s="9">
        <v>92</v>
      </c>
      <c r="M83" s="9"/>
      <c r="N83" s="9"/>
      <c r="O83" s="9"/>
      <c r="P83" s="9"/>
      <c r="Q83" s="9" t="s">
        <v>193</v>
      </c>
      <c r="S83" s="14"/>
      <c r="T83" s="11"/>
      <c r="U83" s="11"/>
      <c r="V83" s="17">
        <f>COUNTA(TableAllYears[[#This Row],[Thermal Cycling]:[PID+ (2014)]])</f>
        <v>1</v>
      </c>
      <c r="W83" t="s">
        <v>480</v>
      </c>
      <c r="AA83" s="9" t="s">
        <v>30</v>
      </c>
      <c r="AB83" s="9"/>
      <c r="AC83" s="9"/>
      <c r="AD83" s="9"/>
    </row>
    <row r="84" spans="1:30" x14ac:dyDescent="0.3">
      <c r="A84" s="9">
        <v>2024</v>
      </c>
      <c r="B84" s="9" t="s">
        <v>218</v>
      </c>
      <c r="C84" s="9" t="s">
        <v>21</v>
      </c>
      <c r="D84" t="s">
        <v>430</v>
      </c>
      <c r="E84">
        <v>430</v>
      </c>
      <c r="F84">
        <v>475</v>
      </c>
      <c r="G84" s="9" t="s">
        <v>32</v>
      </c>
      <c r="H84" s="9" t="s">
        <v>55</v>
      </c>
      <c r="I84" s="9"/>
      <c r="J84" s="9"/>
      <c r="K84" s="9">
        <v>182</v>
      </c>
      <c r="L84" s="9">
        <v>92</v>
      </c>
      <c r="M84" s="9"/>
      <c r="N84" s="9"/>
      <c r="O84" s="9"/>
      <c r="P84" s="9"/>
      <c r="Q84" s="9" t="s">
        <v>193</v>
      </c>
      <c r="S84" s="14"/>
      <c r="T84" s="11"/>
      <c r="U84" s="11"/>
      <c r="V84" s="17">
        <f>COUNTA(TableAllYears[[#This Row],[Thermal Cycling]:[PID+ (2014)]])</f>
        <v>1</v>
      </c>
      <c r="W84" t="s">
        <v>480</v>
      </c>
      <c r="AA84" s="9" t="s">
        <v>30</v>
      </c>
      <c r="AB84" s="9"/>
      <c r="AC84" s="9"/>
      <c r="AD84" s="9"/>
    </row>
    <row r="85" spans="1:30" x14ac:dyDescent="0.3">
      <c r="A85" s="9">
        <v>2024</v>
      </c>
      <c r="B85" s="9" t="s">
        <v>224</v>
      </c>
      <c r="C85" s="9" t="s">
        <v>21</v>
      </c>
      <c r="D85" t="s">
        <v>431</v>
      </c>
      <c r="E85">
        <v>580</v>
      </c>
      <c r="F85">
        <v>625</v>
      </c>
      <c r="G85" s="9" t="s">
        <v>32</v>
      </c>
      <c r="H85" s="9" t="s">
        <v>55</v>
      </c>
      <c r="I85" s="9"/>
      <c r="J85" s="9"/>
      <c r="K85" s="9">
        <v>182</v>
      </c>
      <c r="L85" s="9">
        <v>92</v>
      </c>
      <c r="M85" s="9"/>
      <c r="N85" s="9"/>
      <c r="O85" s="9"/>
      <c r="P85" s="9"/>
      <c r="Q85" s="9" t="s">
        <v>193</v>
      </c>
      <c r="S85" s="14"/>
      <c r="T85" s="11"/>
      <c r="U85" s="11"/>
      <c r="V85" s="17">
        <f>COUNTA(TableAllYears[[#This Row],[Thermal Cycling]:[PID+ (2014)]])</f>
        <v>1</v>
      </c>
      <c r="W85" t="s">
        <v>480</v>
      </c>
      <c r="AA85" s="9" t="s">
        <v>30</v>
      </c>
      <c r="AB85" s="9"/>
      <c r="AC85" s="9"/>
      <c r="AD85" s="9"/>
    </row>
    <row r="86" spans="1:30" x14ac:dyDescent="0.3">
      <c r="A86">
        <v>2023</v>
      </c>
      <c r="B86" t="s">
        <v>214</v>
      </c>
      <c r="C86" t="s">
        <v>21</v>
      </c>
      <c r="D86" t="s">
        <v>192</v>
      </c>
      <c r="E86">
        <v>380</v>
      </c>
      <c r="F86">
        <v>425</v>
      </c>
      <c r="G86" t="s">
        <v>32</v>
      </c>
      <c r="H86" t="s">
        <v>55</v>
      </c>
      <c r="I86">
        <v>108</v>
      </c>
      <c r="K86">
        <v>182</v>
      </c>
      <c r="L86" s="9"/>
      <c r="M86" s="9"/>
      <c r="N86" s="9"/>
      <c r="O86" s="9"/>
      <c r="P86" s="9"/>
      <c r="Q86" s="9" t="s">
        <v>193</v>
      </c>
      <c r="S86" s="14"/>
      <c r="T86" s="11"/>
      <c r="U86" s="11"/>
      <c r="V86" s="17">
        <f>COUNTA(TableAllYears[[#This Row],[Thermal Cycling]:[PID+ (2014)]])</f>
        <v>1</v>
      </c>
      <c r="W86" s="9" t="s">
        <v>466</v>
      </c>
      <c r="X86" s="9" t="s">
        <v>480</v>
      </c>
      <c r="Y86" s="9"/>
      <c r="Z86" s="9"/>
      <c r="AA86" s="9" t="s">
        <v>30</v>
      </c>
      <c r="AB86" s="9" t="s">
        <v>30</v>
      </c>
      <c r="AC86" s="9"/>
      <c r="AD86" s="9"/>
    </row>
    <row r="87" spans="1:30" x14ac:dyDescent="0.3">
      <c r="A87">
        <v>2023</v>
      </c>
      <c r="B87" t="s">
        <v>218</v>
      </c>
      <c r="C87" t="s">
        <v>21</v>
      </c>
      <c r="D87" t="s">
        <v>192</v>
      </c>
      <c r="E87">
        <v>380</v>
      </c>
      <c r="F87">
        <v>425</v>
      </c>
      <c r="G87" t="s">
        <v>32</v>
      </c>
      <c r="H87" t="s">
        <v>55</v>
      </c>
      <c r="I87">
        <v>108</v>
      </c>
      <c r="K87">
        <v>182</v>
      </c>
      <c r="L87" s="9"/>
      <c r="M87" s="9"/>
      <c r="N87" s="9"/>
      <c r="O87" s="9"/>
      <c r="P87" s="9"/>
      <c r="Q87" s="9" t="s">
        <v>193</v>
      </c>
      <c r="S87" s="14"/>
      <c r="T87" s="11"/>
      <c r="U87" s="11"/>
      <c r="V87" s="17">
        <f>COUNTA(TableAllYears[[#This Row],[Thermal Cycling]:[PID+ (2014)]])</f>
        <v>1</v>
      </c>
      <c r="W87" s="9" t="s">
        <v>466</v>
      </c>
      <c r="X87" s="9" t="s">
        <v>480</v>
      </c>
      <c r="Y87" s="9"/>
      <c r="Z87" s="9"/>
      <c r="AA87" s="9" t="s">
        <v>30</v>
      </c>
      <c r="AB87" s="9" t="s">
        <v>30</v>
      </c>
      <c r="AC87" s="9"/>
      <c r="AD87" s="9"/>
    </row>
    <row r="88" spans="1:30" x14ac:dyDescent="0.3">
      <c r="A88">
        <v>2023</v>
      </c>
      <c r="B88" t="s">
        <v>23</v>
      </c>
      <c r="C88" t="s">
        <v>21</v>
      </c>
      <c r="D88" t="s">
        <v>431</v>
      </c>
      <c r="E88">
        <v>580</v>
      </c>
      <c r="F88">
        <v>625</v>
      </c>
      <c r="G88" t="s">
        <v>32</v>
      </c>
      <c r="H88" t="s">
        <v>13</v>
      </c>
      <c r="I88">
        <v>120</v>
      </c>
      <c r="K88">
        <v>210</v>
      </c>
      <c r="L88" s="9"/>
      <c r="M88" s="9"/>
      <c r="N88" s="9"/>
      <c r="O88" s="9"/>
      <c r="P88" s="9"/>
      <c r="Q88" s="9" t="s">
        <v>193</v>
      </c>
      <c r="S88" s="14"/>
      <c r="T88" s="11"/>
      <c r="U88" s="11"/>
      <c r="V88" s="17">
        <f>COUNTA(TableAllYears[[#This Row],[Thermal Cycling]:[PID+ (2014)]])</f>
        <v>1</v>
      </c>
      <c r="W88" s="9" t="s">
        <v>466</v>
      </c>
      <c r="X88" s="9" t="s">
        <v>480</v>
      </c>
      <c r="Y88" s="9"/>
      <c r="Z88" s="9"/>
      <c r="AA88" s="9" t="s">
        <v>30</v>
      </c>
      <c r="AB88" s="9" t="s">
        <v>30</v>
      </c>
      <c r="AC88" s="9"/>
      <c r="AD88" s="9"/>
    </row>
    <row r="89" spans="1:30" x14ac:dyDescent="0.3">
      <c r="A89">
        <v>2023</v>
      </c>
      <c r="B89" t="s">
        <v>221</v>
      </c>
      <c r="C89" t="s">
        <v>21</v>
      </c>
      <c r="D89" t="s">
        <v>430</v>
      </c>
      <c r="E89">
        <v>430</v>
      </c>
      <c r="F89">
        <v>475</v>
      </c>
      <c r="G89" t="s">
        <v>32</v>
      </c>
      <c r="H89" t="s">
        <v>55</v>
      </c>
      <c r="I89">
        <v>120</v>
      </c>
      <c r="K89">
        <v>182</v>
      </c>
      <c r="L89" s="9"/>
      <c r="M89" s="9"/>
      <c r="N89" s="9"/>
      <c r="O89" s="9"/>
      <c r="P89" s="9"/>
      <c r="Q89" s="9" t="s">
        <v>193</v>
      </c>
      <c r="S89" s="14"/>
      <c r="T89" s="11"/>
      <c r="U89" s="11"/>
      <c r="V89" s="17">
        <f>COUNTA(TableAllYears[[#This Row],[Thermal Cycling]:[PID+ (2014)]])</f>
        <v>1</v>
      </c>
      <c r="W89" s="9" t="s">
        <v>466</v>
      </c>
      <c r="X89" s="9" t="s">
        <v>480</v>
      </c>
      <c r="Y89" s="9"/>
      <c r="Z89" s="9"/>
      <c r="AA89" s="9" t="s">
        <v>30</v>
      </c>
      <c r="AB89" s="9" t="s">
        <v>30</v>
      </c>
      <c r="AC89" s="9"/>
      <c r="AD89" s="9"/>
    </row>
    <row r="90" spans="1:30" x14ac:dyDescent="0.3">
      <c r="A90">
        <v>2023</v>
      </c>
      <c r="B90" t="s">
        <v>222</v>
      </c>
      <c r="C90" t="s">
        <v>21</v>
      </c>
      <c r="D90" t="s">
        <v>432</v>
      </c>
      <c r="E90">
        <v>630</v>
      </c>
      <c r="F90">
        <v>675</v>
      </c>
      <c r="G90" t="s">
        <v>32</v>
      </c>
      <c r="H90" t="s">
        <v>13</v>
      </c>
      <c r="I90">
        <v>132</v>
      </c>
      <c r="K90">
        <v>210</v>
      </c>
      <c r="L90" s="9"/>
      <c r="M90" s="9"/>
      <c r="N90" s="9"/>
      <c r="O90" s="9"/>
      <c r="P90" s="9"/>
      <c r="Q90" s="9" t="s">
        <v>193</v>
      </c>
      <c r="S90" s="14"/>
      <c r="T90" s="11"/>
      <c r="U90" s="11"/>
      <c r="V90" s="17">
        <f>COUNTA(TableAllYears[[#This Row],[Thermal Cycling]:[PID+ (2014)]])</f>
        <v>1</v>
      </c>
      <c r="W90" s="9" t="s">
        <v>466</v>
      </c>
      <c r="X90" s="9" t="s">
        <v>480</v>
      </c>
      <c r="Y90" s="9"/>
      <c r="Z90" s="9"/>
      <c r="AA90" s="9" t="s">
        <v>30</v>
      </c>
      <c r="AB90" s="9" t="s">
        <v>30</v>
      </c>
      <c r="AC90" s="9"/>
      <c r="AD90" s="9"/>
    </row>
    <row r="91" spans="1:30" x14ac:dyDescent="0.3">
      <c r="A91">
        <v>2023</v>
      </c>
      <c r="B91" t="s">
        <v>224</v>
      </c>
      <c r="C91" t="s">
        <v>21</v>
      </c>
      <c r="D91" t="s">
        <v>429</v>
      </c>
      <c r="E91">
        <v>530</v>
      </c>
      <c r="F91">
        <v>575</v>
      </c>
      <c r="G91" t="s">
        <v>32</v>
      </c>
      <c r="H91" t="s">
        <v>55</v>
      </c>
      <c r="I91">
        <v>144</v>
      </c>
      <c r="K91">
        <v>182</v>
      </c>
      <c r="L91" s="9"/>
      <c r="M91" s="9"/>
      <c r="N91" s="9"/>
      <c r="O91" s="9"/>
      <c r="P91" s="9"/>
      <c r="Q91" s="9" t="s">
        <v>193</v>
      </c>
      <c r="S91" s="14"/>
      <c r="T91" s="11"/>
      <c r="U91" s="11"/>
      <c r="V91" s="17">
        <f>COUNTA(TableAllYears[[#This Row],[Thermal Cycling]:[PID+ (2014)]])</f>
        <v>1</v>
      </c>
      <c r="W91" s="9" t="s">
        <v>466</v>
      </c>
      <c r="X91" s="9" t="s">
        <v>480</v>
      </c>
      <c r="Y91" s="9"/>
      <c r="Z91" s="9"/>
      <c r="AA91" s="9" t="s">
        <v>30</v>
      </c>
      <c r="AB91" s="9" t="s">
        <v>30</v>
      </c>
      <c r="AC91" s="9"/>
      <c r="AD91" s="9"/>
    </row>
    <row r="92" spans="1:30" x14ac:dyDescent="0.3">
      <c r="A92">
        <v>2023</v>
      </c>
      <c r="B92" t="s">
        <v>226</v>
      </c>
      <c r="C92" t="s">
        <v>21</v>
      </c>
      <c r="D92" t="s">
        <v>431</v>
      </c>
      <c r="E92">
        <v>580</v>
      </c>
      <c r="F92">
        <v>625</v>
      </c>
      <c r="G92" t="s">
        <v>32</v>
      </c>
      <c r="H92" t="s">
        <v>55</v>
      </c>
      <c r="I92">
        <v>156</v>
      </c>
      <c r="K92">
        <v>182</v>
      </c>
      <c r="L92" s="9"/>
      <c r="M92" s="9"/>
      <c r="N92" s="9"/>
      <c r="O92" s="9"/>
      <c r="P92" s="9"/>
      <c r="Q92" s="9" t="s">
        <v>193</v>
      </c>
      <c r="S92" s="14"/>
      <c r="T92" s="11"/>
      <c r="U92" s="11"/>
      <c r="V92" s="17">
        <f>COUNTA(TableAllYears[[#This Row],[Thermal Cycling]:[PID+ (2014)]])</f>
        <v>1</v>
      </c>
      <c r="W92" s="9" t="s">
        <v>466</v>
      </c>
      <c r="X92" s="9" t="s">
        <v>480</v>
      </c>
      <c r="Y92" s="9"/>
      <c r="Z92" s="9"/>
      <c r="AA92" s="9" t="s">
        <v>30</v>
      </c>
      <c r="AB92" s="9" t="s">
        <v>30</v>
      </c>
      <c r="AC92" s="9"/>
      <c r="AD92" s="9"/>
    </row>
    <row r="93" spans="1:30" x14ac:dyDescent="0.3">
      <c r="A93" s="9">
        <v>2024</v>
      </c>
      <c r="B93" s="9" t="s">
        <v>835</v>
      </c>
      <c r="C93" s="9" t="s">
        <v>411</v>
      </c>
      <c r="D93" t="s">
        <v>430</v>
      </c>
      <c r="E93">
        <v>430</v>
      </c>
      <c r="F93">
        <v>475</v>
      </c>
      <c r="G93" s="9" t="s">
        <v>28</v>
      </c>
      <c r="H93" s="9" t="s">
        <v>55</v>
      </c>
      <c r="I93" s="9"/>
      <c r="J93" s="9"/>
      <c r="K93" s="9">
        <v>182</v>
      </c>
      <c r="L93" s="9">
        <v>91</v>
      </c>
      <c r="M93" s="9"/>
      <c r="N93" s="9" t="s">
        <v>193</v>
      </c>
      <c r="O93" s="9" t="s">
        <v>193</v>
      </c>
      <c r="P93" s="9" t="s">
        <v>193</v>
      </c>
      <c r="Q93" s="9" t="s">
        <v>193</v>
      </c>
      <c r="R93" t="s">
        <v>193</v>
      </c>
      <c r="S93" s="14">
        <v>40</v>
      </c>
      <c r="T93" s="11"/>
      <c r="U93" s="11"/>
      <c r="V93" s="17">
        <f>COUNTA(TableAllYears[[#This Row],[Thermal Cycling]:[PID+ (2014)]])</f>
        <v>6</v>
      </c>
      <c r="W93" t="s">
        <v>447</v>
      </c>
      <c r="AA93" s="9" t="s">
        <v>45</v>
      </c>
      <c r="AB93" s="9"/>
      <c r="AC93" s="9"/>
      <c r="AD93" s="9"/>
    </row>
    <row r="94" spans="1:30" x14ac:dyDescent="0.3">
      <c r="A94" s="9">
        <v>2024</v>
      </c>
      <c r="B94" s="9" t="s">
        <v>839</v>
      </c>
      <c r="C94" s="9" t="s">
        <v>411</v>
      </c>
      <c r="D94" t="s">
        <v>431</v>
      </c>
      <c r="E94">
        <v>580</v>
      </c>
      <c r="F94">
        <v>625</v>
      </c>
      <c r="G94" s="9" t="s">
        <v>28</v>
      </c>
      <c r="H94" s="9" t="s">
        <v>55</v>
      </c>
      <c r="I94" s="9"/>
      <c r="J94" s="9"/>
      <c r="K94" s="9">
        <v>182</v>
      </c>
      <c r="L94" s="9">
        <v>91</v>
      </c>
      <c r="M94" s="9"/>
      <c r="N94" s="9" t="s">
        <v>193</v>
      </c>
      <c r="O94" s="9" t="s">
        <v>193</v>
      </c>
      <c r="P94" s="9" t="s">
        <v>193</v>
      </c>
      <c r="Q94" s="9" t="s">
        <v>193</v>
      </c>
      <c r="R94" t="s">
        <v>193</v>
      </c>
      <c r="S94" s="14">
        <v>40</v>
      </c>
      <c r="T94" s="11"/>
      <c r="U94" s="11"/>
      <c r="V94" s="17">
        <f>COUNTA(TableAllYears[[#This Row],[Thermal Cycling]:[PID+ (2014)]])</f>
        <v>6</v>
      </c>
      <c r="W94" t="s">
        <v>447</v>
      </c>
      <c r="AA94" s="9" t="s">
        <v>45</v>
      </c>
      <c r="AB94" s="9"/>
      <c r="AC94" s="9"/>
      <c r="AD94" s="9"/>
    </row>
    <row r="95" spans="1:30" x14ac:dyDescent="0.3">
      <c r="A95">
        <v>2022</v>
      </c>
      <c r="B95" t="s">
        <v>36</v>
      </c>
      <c r="C95" t="s">
        <v>411</v>
      </c>
      <c r="D95" t="s">
        <v>12</v>
      </c>
      <c r="E95">
        <v>355</v>
      </c>
      <c r="F95">
        <v>400</v>
      </c>
      <c r="G95" t="s">
        <v>28</v>
      </c>
      <c r="H95" t="s">
        <v>13</v>
      </c>
      <c r="I95">
        <v>120</v>
      </c>
      <c r="J95" t="s">
        <v>29</v>
      </c>
      <c r="K95">
        <v>166</v>
      </c>
      <c r="L95" s="9"/>
      <c r="M95" s="9" t="s">
        <v>193</v>
      </c>
      <c r="N95" s="9" t="s">
        <v>193</v>
      </c>
      <c r="O95" s="9" t="s">
        <v>193</v>
      </c>
      <c r="P95" s="9" t="s">
        <v>193</v>
      </c>
      <c r="Q95" s="9" t="s">
        <v>193</v>
      </c>
      <c r="R95" t="s">
        <v>193</v>
      </c>
      <c r="S95" s="14"/>
      <c r="T95" s="11"/>
      <c r="U95" s="11"/>
      <c r="V95" s="17">
        <f>COUNTA(TableAllYears[[#This Row],[Thermal Cycling]:[PID+ (2014)]])</f>
        <v>6</v>
      </c>
      <c r="W95" s="9" t="s">
        <v>44</v>
      </c>
      <c r="X95" s="9"/>
      <c r="Y95" s="9"/>
      <c r="Z95" s="9"/>
      <c r="AA95" s="9" t="s">
        <v>45</v>
      </c>
      <c r="AB95" s="9"/>
      <c r="AC95" s="9"/>
      <c r="AD95" s="9"/>
    </row>
    <row r="96" spans="1:30" x14ac:dyDescent="0.3">
      <c r="A96">
        <v>2022</v>
      </c>
      <c r="B96" t="s">
        <v>38</v>
      </c>
      <c r="C96" t="s">
        <v>411</v>
      </c>
      <c r="D96" t="s">
        <v>46</v>
      </c>
      <c r="E96">
        <v>405</v>
      </c>
      <c r="F96">
        <v>450</v>
      </c>
      <c r="G96" t="s">
        <v>28</v>
      </c>
      <c r="H96" t="s">
        <v>13</v>
      </c>
      <c r="I96">
        <v>144</v>
      </c>
      <c r="J96" t="s">
        <v>29</v>
      </c>
      <c r="K96">
        <v>166</v>
      </c>
      <c r="L96" s="9"/>
      <c r="M96" s="9" t="s">
        <v>193</v>
      </c>
      <c r="N96" s="9" t="s">
        <v>193</v>
      </c>
      <c r="O96" s="9" t="s">
        <v>193</v>
      </c>
      <c r="P96" s="9" t="s">
        <v>193</v>
      </c>
      <c r="Q96" s="9" t="s">
        <v>193</v>
      </c>
      <c r="R96" t="s">
        <v>193</v>
      </c>
      <c r="S96" s="14"/>
      <c r="T96" s="11"/>
      <c r="U96" s="11"/>
      <c r="V96" s="17">
        <f>COUNTA(TableAllYears[[#This Row],[Thermal Cycling]:[PID+ (2014)]])</f>
        <v>6</v>
      </c>
      <c r="W96" s="9" t="s">
        <v>44</v>
      </c>
      <c r="X96" s="9"/>
      <c r="Y96" s="9"/>
      <c r="Z96" s="9"/>
      <c r="AA96" s="9" t="s">
        <v>45</v>
      </c>
      <c r="AB96" s="9"/>
      <c r="AC96" s="9"/>
      <c r="AD96" s="9"/>
    </row>
    <row r="97" spans="1:30" x14ac:dyDescent="0.3">
      <c r="A97" s="9">
        <v>2024</v>
      </c>
      <c r="B97" s="9" t="s">
        <v>837</v>
      </c>
      <c r="C97" s="9" t="s">
        <v>411</v>
      </c>
      <c r="D97" t="s">
        <v>434</v>
      </c>
      <c r="E97">
        <v>480</v>
      </c>
      <c r="F97">
        <v>525</v>
      </c>
      <c r="G97" s="9" t="s">
        <v>28</v>
      </c>
      <c r="H97" s="9" t="s">
        <v>55</v>
      </c>
      <c r="I97" s="9"/>
      <c r="J97" s="9"/>
      <c r="K97" s="9">
        <v>182</v>
      </c>
      <c r="L97" s="9">
        <v>91</v>
      </c>
      <c r="M97" s="9"/>
      <c r="N97" s="9" t="s">
        <v>193</v>
      </c>
      <c r="O97" s="9" t="s">
        <v>193</v>
      </c>
      <c r="P97" s="9" t="s">
        <v>193</v>
      </c>
      <c r="Q97" s="9" t="s">
        <v>193</v>
      </c>
      <c r="S97" s="14">
        <v>40</v>
      </c>
      <c r="T97" s="11"/>
      <c r="U97" s="11"/>
      <c r="V97" s="17">
        <f>COUNTA(TableAllYears[[#This Row],[Thermal Cycling]:[PID+ (2014)]])</f>
        <v>5</v>
      </c>
      <c r="W97" t="s">
        <v>447</v>
      </c>
      <c r="AA97" s="9" t="s">
        <v>45</v>
      </c>
      <c r="AB97" s="9"/>
      <c r="AC97" s="9"/>
      <c r="AD97" s="9"/>
    </row>
    <row r="98" spans="1:30" x14ac:dyDescent="0.3">
      <c r="A98">
        <v>2022</v>
      </c>
      <c r="B98" t="s">
        <v>40</v>
      </c>
      <c r="C98" t="s">
        <v>411</v>
      </c>
      <c r="D98" t="s">
        <v>46</v>
      </c>
      <c r="E98">
        <v>405</v>
      </c>
      <c r="F98">
        <v>450</v>
      </c>
      <c r="G98" t="s">
        <v>28</v>
      </c>
      <c r="H98" t="s">
        <v>13</v>
      </c>
      <c r="I98">
        <v>120</v>
      </c>
      <c r="J98" t="s">
        <v>29</v>
      </c>
      <c r="K98">
        <v>182</v>
      </c>
      <c r="L98" s="9"/>
      <c r="M98" s="9" t="s">
        <v>193</v>
      </c>
      <c r="N98" s="9" t="s">
        <v>193</v>
      </c>
      <c r="O98" s="9"/>
      <c r="P98" s="9" t="s">
        <v>193</v>
      </c>
      <c r="Q98" s="9" t="s">
        <v>193</v>
      </c>
      <c r="R98" t="s">
        <v>193</v>
      </c>
      <c r="S98" s="14"/>
      <c r="T98" s="11"/>
      <c r="U98" s="11"/>
      <c r="V98" s="17">
        <f>COUNTA(TableAllYears[[#This Row],[Thermal Cycling]:[PID+ (2014)]])</f>
        <v>5</v>
      </c>
      <c r="W98" s="9" t="s">
        <v>44</v>
      </c>
      <c r="X98" s="9"/>
      <c r="Y98" s="9"/>
      <c r="Z98" s="9"/>
      <c r="AA98" s="9" t="s">
        <v>45</v>
      </c>
      <c r="AB98" s="9"/>
      <c r="AC98" s="9"/>
      <c r="AD98" s="9"/>
    </row>
    <row r="99" spans="1:30" x14ac:dyDescent="0.3">
      <c r="A99">
        <v>2021</v>
      </c>
      <c r="B99" t="s">
        <v>498</v>
      </c>
      <c r="C99" t="s">
        <v>411</v>
      </c>
      <c r="L99" s="9"/>
      <c r="M99" s="9" t="s">
        <v>193</v>
      </c>
      <c r="N99" s="9" t="s">
        <v>193</v>
      </c>
      <c r="O99" s="9" t="s">
        <v>193</v>
      </c>
      <c r="P99" s="9" t="s">
        <v>193</v>
      </c>
      <c r="Q99" s="9"/>
      <c r="R99" t="s">
        <v>193</v>
      </c>
      <c r="S99" s="14"/>
      <c r="T99" s="11"/>
      <c r="U99" s="11"/>
      <c r="V99" s="17">
        <f>COUNTA(TableAllYears[[#This Row],[Thermal Cycling]:[PID+ (2014)]])</f>
        <v>5</v>
      </c>
      <c r="W99" s="9"/>
      <c r="X99" s="9"/>
      <c r="Y99" s="9"/>
      <c r="Z99" s="9"/>
      <c r="AA99" s="9"/>
      <c r="AB99" s="9"/>
      <c r="AC99" s="9"/>
      <c r="AD99" s="9"/>
    </row>
    <row r="100" spans="1:30" x14ac:dyDescent="0.3">
      <c r="A100">
        <v>2022</v>
      </c>
      <c r="B100" t="s">
        <v>42</v>
      </c>
      <c r="C100" t="s">
        <v>411</v>
      </c>
      <c r="D100" t="s">
        <v>34</v>
      </c>
      <c r="E100">
        <v>505</v>
      </c>
      <c r="F100">
        <v>550</v>
      </c>
      <c r="G100" t="s">
        <v>28</v>
      </c>
      <c r="H100" t="s">
        <v>13</v>
      </c>
      <c r="I100">
        <v>144</v>
      </c>
      <c r="J100" t="s">
        <v>29</v>
      </c>
      <c r="K100">
        <v>182</v>
      </c>
      <c r="L100" s="9"/>
      <c r="M100" s="9" t="s">
        <v>193</v>
      </c>
      <c r="N100" s="9" t="s">
        <v>193</v>
      </c>
      <c r="O100" s="9"/>
      <c r="P100" s="9" t="s">
        <v>193</v>
      </c>
      <c r="Q100" s="9" t="s">
        <v>193</v>
      </c>
      <c r="S100" s="14"/>
      <c r="T100" s="11"/>
      <c r="U100" s="11"/>
      <c r="V100" s="17">
        <f>COUNTA(TableAllYears[[#This Row],[Thermal Cycling]:[PID+ (2014)]])</f>
        <v>4</v>
      </c>
      <c r="W100" s="9" t="s">
        <v>44</v>
      </c>
      <c r="X100" s="9"/>
      <c r="Y100" s="9"/>
      <c r="Z100" s="9"/>
      <c r="AA100" s="9" t="s">
        <v>45</v>
      </c>
      <c r="AB100" s="9"/>
      <c r="AC100" s="9"/>
      <c r="AD100" s="9"/>
    </row>
    <row r="101" spans="1:30" x14ac:dyDescent="0.3">
      <c r="A101">
        <v>2021</v>
      </c>
      <c r="B101" t="s">
        <v>499</v>
      </c>
      <c r="C101" t="s">
        <v>411</v>
      </c>
      <c r="L101" s="9"/>
      <c r="M101" s="9" t="s">
        <v>193</v>
      </c>
      <c r="N101" s="9" t="s">
        <v>193</v>
      </c>
      <c r="O101" s="9" t="s">
        <v>193</v>
      </c>
      <c r="P101" s="9" t="s">
        <v>193</v>
      </c>
      <c r="Q101" s="9"/>
      <c r="S101" s="14"/>
      <c r="T101" s="11"/>
      <c r="U101" s="11"/>
      <c r="V101" s="17">
        <f>COUNTA(TableAllYears[[#This Row],[Thermal Cycling]:[PID+ (2014)]])</f>
        <v>4</v>
      </c>
      <c r="W101" s="9"/>
      <c r="X101" s="9"/>
      <c r="Y101" s="9"/>
      <c r="Z101" s="9"/>
      <c r="AA101" s="9"/>
      <c r="AB101" s="9"/>
      <c r="AC101" s="9"/>
      <c r="AD101" s="9"/>
    </row>
    <row r="102" spans="1:30" x14ac:dyDescent="0.3">
      <c r="A102" s="9">
        <v>2024</v>
      </c>
      <c r="B102" s="9" t="s">
        <v>249</v>
      </c>
      <c r="C102" s="9" t="s">
        <v>411</v>
      </c>
      <c r="D102" s="8" t="s">
        <v>192</v>
      </c>
      <c r="E102" s="8">
        <v>380</v>
      </c>
      <c r="F102" s="8">
        <v>425</v>
      </c>
      <c r="G102" s="9" t="s">
        <v>28</v>
      </c>
      <c r="H102" s="9" t="s">
        <v>13</v>
      </c>
      <c r="I102" s="9"/>
      <c r="J102" s="9"/>
      <c r="K102" s="9">
        <v>182</v>
      </c>
      <c r="L102" s="9">
        <v>91</v>
      </c>
      <c r="M102" s="9" t="s">
        <v>193</v>
      </c>
      <c r="N102" s="9"/>
      <c r="O102" s="9" t="s">
        <v>193</v>
      </c>
      <c r="P102" s="9" t="s">
        <v>193</v>
      </c>
      <c r="Q102" s="9"/>
      <c r="R102" s="8"/>
      <c r="S102" s="22"/>
      <c r="T102" s="11"/>
      <c r="U102" s="11"/>
      <c r="V102" s="17">
        <f>COUNTA(TableAllYears[[#This Row],[Thermal Cycling]:[PID+ (2014)]])</f>
        <v>3</v>
      </c>
      <c r="W102" t="s">
        <v>447</v>
      </c>
      <c r="X102" s="8"/>
      <c r="Y102" s="8"/>
      <c r="Z102" s="8"/>
      <c r="AA102" s="9" t="s">
        <v>45</v>
      </c>
      <c r="AB102" s="23"/>
      <c r="AC102" s="9"/>
      <c r="AD102" s="9"/>
    </row>
    <row r="103" spans="1:30" x14ac:dyDescent="0.3">
      <c r="A103" s="9">
        <v>2024</v>
      </c>
      <c r="B103" s="9" t="s">
        <v>40</v>
      </c>
      <c r="C103" s="9" t="s">
        <v>411</v>
      </c>
      <c r="D103" t="s">
        <v>430</v>
      </c>
      <c r="E103">
        <v>430</v>
      </c>
      <c r="F103">
        <v>475</v>
      </c>
      <c r="G103" s="9" t="s">
        <v>28</v>
      </c>
      <c r="H103" s="9" t="s">
        <v>13</v>
      </c>
      <c r="I103" s="9"/>
      <c r="J103" s="9"/>
      <c r="K103" s="9">
        <v>182</v>
      </c>
      <c r="L103" s="9">
        <v>91</v>
      </c>
      <c r="M103" s="9" t="s">
        <v>193</v>
      </c>
      <c r="N103" s="9"/>
      <c r="O103" s="9" t="s">
        <v>193</v>
      </c>
      <c r="P103" s="9" t="s">
        <v>193</v>
      </c>
      <c r="Q103" s="9"/>
      <c r="S103" s="14"/>
      <c r="T103" s="11"/>
      <c r="U103" s="11"/>
      <c r="V103" s="17">
        <f>COUNTA(TableAllYears[[#This Row],[Thermal Cycling]:[PID+ (2014)]])</f>
        <v>3</v>
      </c>
      <c r="W103" t="s">
        <v>447</v>
      </c>
      <c r="AA103" s="9" t="s">
        <v>45</v>
      </c>
      <c r="AB103" s="9"/>
      <c r="AC103" s="9"/>
      <c r="AD103" s="9"/>
    </row>
    <row r="104" spans="1:30" x14ac:dyDescent="0.3">
      <c r="A104" s="9">
        <v>2024</v>
      </c>
      <c r="B104" s="9" t="s">
        <v>41</v>
      </c>
      <c r="C104" s="9" t="s">
        <v>411</v>
      </c>
      <c r="D104" t="s">
        <v>429</v>
      </c>
      <c r="E104">
        <v>530</v>
      </c>
      <c r="F104">
        <v>575</v>
      </c>
      <c r="G104" s="9" t="s">
        <v>11</v>
      </c>
      <c r="H104" s="9" t="s">
        <v>13</v>
      </c>
      <c r="I104" s="9"/>
      <c r="J104" s="9"/>
      <c r="K104" s="9">
        <v>182</v>
      </c>
      <c r="L104" s="9">
        <v>91</v>
      </c>
      <c r="M104" s="9" t="s">
        <v>193</v>
      </c>
      <c r="N104" s="9"/>
      <c r="O104" s="9" t="s">
        <v>193</v>
      </c>
      <c r="P104" s="9" t="s">
        <v>193</v>
      </c>
      <c r="Q104" s="9"/>
      <c r="S104" s="14"/>
      <c r="T104" s="11"/>
      <c r="U104" s="11"/>
      <c r="V104" s="17">
        <f>COUNTA(TableAllYears[[#This Row],[Thermal Cycling]:[PID+ (2014)]])</f>
        <v>3</v>
      </c>
      <c r="W104" t="s">
        <v>447</v>
      </c>
      <c r="AA104" s="9" t="s">
        <v>45</v>
      </c>
      <c r="AB104" s="9"/>
      <c r="AC104" s="9"/>
      <c r="AD104" s="9"/>
    </row>
    <row r="105" spans="1:30" x14ac:dyDescent="0.3">
      <c r="A105" s="9">
        <v>2024</v>
      </c>
      <c r="B105" s="9" t="s">
        <v>42</v>
      </c>
      <c r="C105" s="9" t="s">
        <v>411</v>
      </c>
      <c r="D105" t="s">
        <v>429</v>
      </c>
      <c r="E105">
        <v>530</v>
      </c>
      <c r="F105">
        <v>575</v>
      </c>
      <c r="G105" s="9" t="s">
        <v>28</v>
      </c>
      <c r="H105" s="9" t="s">
        <v>13</v>
      </c>
      <c r="I105" s="9"/>
      <c r="J105" s="9"/>
      <c r="K105" s="9">
        <v>182</v>
      </c>
      <c r="L105" s="9">
        <v>91</v>
      </c>
      <c r="M105" s="9" t="s">
        <v>193</v>
      </c>
      <c r="N105" s="9"/>
      <c r="O105" s="9" t="s">
        <v>193</v>
      </c>
      <c r="P105" s="9" t="s">
        <v>193</v>
      </c>
      <c r="Q105" s="9"/>
      <c r="S105" s="14"/>
      <c r="T105" s="11"/>
      <c r="U105" s="11"/>
      <c r="V105" s="17">
        <f>COUNTA(TableAllYears[[#This Row],[Thermal Cycling]:[PID+ (2014)]])</f>
        <v>3</v>
      </c>
      <c r="W105" t="s">
        <v>447</v>
      </c>
      <c r="AA105" s="9" t="s">
        <v>45</v>
      </c>
      <c r="AB105" s="9"/>
      <c r="AC105" s="9"/>
      <c r="AD105" s="9"/>
    </row>
    <row r="106" spans="1:30" x14ac:dyDescent="0.3">
      <c r="A106" s="9">
        <v>2024</v>
      </c>
      <c r="B106" s="9" t="s">
        <v>840</v>
      </c>
      <c r="C106" s="9" t="s">
        <v>411</v>
      </c>
      <c r="D106" t="s">
        <v>431</v>
      </c>
      <c r="E106">
        <v>580</v>
      </c>
      <c r="F106">
        <v>625</v>
      </c>
      <c r="G106" s="9" t="s">
        <v>11</v>
      </c>
      <c r="H106" s="9" t="s">
        <v>55</v>
      </c>
      <c r="I106" s="9"/>
      <c r="J106" s="9"/>
      <c r="K106" s="9">
        <v>182</v>
      </c>
      <c r="L106" s="9">
        <v>91</v>
      </c>
      <c r="M106" s="9" t="s">
        <v>193</v>
      </c>
      <c r="N106" s="9"/>
      <c r="O106" s="9"/>
      <c r="P106" s="9"/>
      <c r="Q106" s="9" t="s">
        <v>193</v>
      </c>
      <c r="R106" t="s">
        <v>193</v>
      </c>
      <c r="S106" s="14"/>
      <c r="T106" s="11"/>
      <c r="U106" s="11"/>
      <c r="V106" s="17">
        <f>COUNTA(TableAllYears[[#This Row],[Thermal Cycling]:[PID+ (2014)]])</f>
        <v>3</v>
      </c>
      <c r="W106" t="s">
        <v>447</v>
      </c>
      <c r="AA106" s="9" t="s">
        <v>45</v>
      </c>
      <c r="AB106" s="9"/>
      <c r="AC106" s="9"/>
      <c r="AD106" s="9"/>
    </row>
    <row r="107" spans="1:30" x14ac:dyDescent="0.3">
      <c r="A107">
        <v>2021</v>
      </c>
      <c r="B107" t="s">
        <v>555</v>
      </c>
      <c r="C107" t="s">
        <v>411</v>
      </c>
      <c r="L107" s="9"/>
      <c r="M107" s="9"/>
      <c r="N107" s="9"/>
      <c r="O107" s="9" t="s">
        <v>193</v>
      </c>
      <c r="P107" s="9" t="s">
        <v>193</v>
      </c>
      <c r="Q107" s="9"/>
      <c r="R107" t="s">
        <v>193</v>
      </c>
      <c r="S107" s="14"/>
      <c r="T107" s="11"/>
      <c r="U107" s="11"/>
      <c r="V107" s="17">
        <f>COUNTA(TableAllYears[[#This Row],[Thermal Cycling]:[PID+ (2014)]])</f>
        <v>3</v>
      </c>
      <c r="W107" s="9"/>
      <c r="X107" s="9"/>
      <c r="Y107" s="9"/>
      <c r="Z107" s="9"/>
      <c r="AA107" s="9"/>
      <c r="AB107" s="9"/>
      <c r="AC107" s="9"/>
      <c r="AD107" s="9"/>
    </row>
    <row r="108" spans="1:30" x14ac:dyDescent="0.3">
      <c r="A108">
        <v>2021</v>
      </c>
      <c r="B108" t="s">
        <v>501</v>
      </c>
      <c r="C108" t="s">
        <v>411</v>
      </c>
      <c r="L108" s="9"/>
      <c r="M108" s="9" t="s">
        <v>193</v>
      </c>
      <c r="N108" s="9" t="s">
        <v>193</v>
      </c>
      <c r="O108" s="9" t="s">
        <v>193</v>
      </c>
      <c r="P108" s="9"/>
      <c r="Q108" s="9"/>
      <c r="S108" s="14"/>
      <c r="T108" s="11"/>
      <c r="U108" s="11"/>
      <c r="V108" s="17">
        <f>COUNTA(TableAllYears[[#This Row],[Thermal Cycling]:[PID+ (2014)]])</f>
        <v>3</v>
      </c>
      <c r="W108" s="9"/>
      <c r="X108" s="9"/>
      <c r="Y108" s="9"/>
      <c r="Z108" s="9"/>
      <c r="AA108" s="9"/>
      <c r="AB108" s="9"/>
      <c r="AC108" s="9"/>
      <c r="AD108" s="9"/>
    </row>
    <row r="109" spans="1:30" x14ac:dyDescent="0.3">
      <c r="A109">
        <v>2021</v>
      </c>
      <c r="B109" t="s">
        <v>500</v>
      </c>
      <c r="C109" t="s">
        <v>411</v>
      </c>
      <c r="L109" s="9"/>
      <c r="M109" s="9" t="s">
        <v>193</v>
      </c>
      <c r="N109" s="9" t="s">
        <v>193</v>
      </c>
      <c r="O109" s="9" t="s">
        <v>193</v>
      </c>
      <c r="P109" s="9"/>
      <c r="Q109" s="9"/>
      <c r="S109" s="14"/>
      <c r="T109" s="11"/>
      <c r="U109" s="11"/>
      <c r="V109" s="17">
        <f>COUNTA(TableAllYears[[#This Row],[Thermal Cycling]:[PID+ (2014)]])</f>
        <v>3</v>
      </c>
      <c r="W109" s="9"/>
      <c r="X109" s="9"/>
      <c r="Y109" s="9"/>
      <c r="Z109" s="9"/>
      <c r="AA109" s="9"/>
      <c r="AB109" s="9"/>
      <c r="AC109" s="9"/>
      <c r="AD109" s="9"/>
    </row>
    <row r="110" spans="1:30" x14ac:dyDescent="0.3">
      <c r="A110">
        <v>2019</v>
      </c>
      <c r="B110" t="s">
        <v>618</v>
      </c>
      <c r="C110" t="s">
        <v>411</v>
      </c>
      <c r="L110" s="9"/>
      <c r="M110" s="9" t="s">
        <v>193</v>
      </c>
      <c r="N110" s="9"/>
      <c r="O110" s="9" t="s">
        <v>193</v>
      </c>
      <c r="P110" s="9" t="s">
        <v>193</v>
      </c>
      <c r="Q110" s="9"/>
      <c r="S110" s="14"/>
      <c r="T110" s="11"/>
      <c r="U110" s="11"/>
      <c r="V110" s="17">
        <f>COUNTA(TableAllYears[[#This Row],[Thermal Cycling]:[PID+ (2014)]])</f>
        <v>3</v>
      </c>
      <c r="W110" s="9" t="s">
        <v>44</v>
      </c>
      <c r="X110" s="9"/>
      <c r="Y110" s="9"/>
      <c r="Z110" s="9"/>
      <c r="AA110" s="9" t="s">
        <v>45</v>
      </c>
      <c r="AB110" s="9"/>
      <c r="AC110" s="9"/>
      <c r="AD110" s="9"/>
    </row>
    <row r="111" spans="1:30" x14ac:dyDescent="0.3">
      <c r="A111">
        <v>2019</v>
      </c>
      <c r="B111" t="s">
        <v>617</v>
      </c>
      <c r="C111" t="s">
        <v>411</v>
      </c>
      <c r="L111" s="9"/>
      <c r="M111" s="9" t="s">
        <v>193</v>
      </c>
      <c r="N111" s="9"/>
      <c r="O111" s="9" t="s">
        <v>193</v>
      </c>
      <c r="P111" s="9" t="s">
        <v>193</v>
      </c>
      <c r="Q111" s="9"/>
      <c r="S111" s="14"/>
      <c r="T111" s="11"/>
      <c r="U111" s="11"/>
      <c r="V111" s="17">
        <f>COUNTA(TableAllYears[[#This Row],[Thermal Cycling]:[PID+ (2014)]])</f>
        <v>3</v>
      </c>
      <c r="W111" s="9" t="s">
        <v>44</v>
      </c>
      <c r="X111" s="9"/>
      <c r="Y111" s="9"/>
      <c r="Z111" s="9"/>
      <c r="AA111" s="9" t="s">
        <v>45</v>
      </c>
      <c r="AB111" s="9"/>
      <c r="AC111" s="9"/>
      <c r="AD111" s="9"/>
    </row>
    <row r="112" spans="1:30" x14ac:dyDescent="0.3">
      <c r="A112" s="9">
        <v>2024</v>
      </c>
      <c r="B112" s="9" t="s">
        <v>836</v>
      </c>
      <c r="C112" s="9" t="s">
        <v>411</v>
      </c>
      <c r="D112" t="s">
        <v>430</v>
      </c>
      <c r="E112">
        <v>430</v>
      </c>
      <c r="F112">
        <v>475</v>
      </c>
      <c r="G112" s="9" t="s">
        <v>11</v>
      </c>
      <c r="H112" s="9" t="s">
        <v>55</v>
      </c>
      <c r="I112" s="9"/>
      <c r="J112" s="9"/>
      <c r="K112" s="9">
        <v>182</v>
      </c>
      <c r="L112" s="9">
        <v>91</v>
      </c>
      <c r="M112" s="9" t="s">
        <v>193</v>
      </c>
      <c r="N112" s="9"/>
      <c r="O112" s="9"/>
      <c r="P112" s="9"/>
      <c r="Q112" s="9" t="s">
        <v>193</v>
      </c>
      <c r="S112" s="14"/>
      <c r="T112" s="11"/>
      <c r="U112" s="11"/>
      <c r="V112" s="17">
        <f>COUNTA(TableAllYears[[#This Row],[Thermal Cycling]:[PID+ (2014)]])</f>
        <v>2</v>
      </c>
      <c r="W112" t="s">
        <v>447</v>
      </c>
      <c r="AA112" s="9" t="s">
        <v>45</v>
      </c>
      <c r="AB112" s="9"/>
      <c r="AC112" s="9"/>
      <c r="AD112" s="9"/>
    </row>
    <row r="113" spans="1:30" x14ac:dyDescent="0.3">
      <c r="A113" s="9">
        <v>2024</v>
      </c>
      <c r="B113" s="9" t="s">
        <v>838</v>
      </c>
      <c r="C113" s="9" t="s">
        <v>411</v>
      </c>
      <c r="D113" t="s">
        <v>434</v>
      </c>
      <c r="E113">
        <v>480</v>
      </c>
      <c r="F113">
        <v>525</v>
      </c>
      <c r="G113" s="9" t="s">
        <v>11</v>
      </c>
      <c r="H113" s="9" t="s">
        <v>55</v>
      </c>
      <c r="I113" s="9"/>
      <c r="J113" s="9"/>
      <c r="K113" s="9">
        <v>182</v>
      </c>
      <c r="L113" s="9">
        <v>91</v>
      </c>
      <c r="M113" s="9" t="s">
        <v>193</v>
      </c>
      <c r="N113" s="9"/>
      <c r="O113" s="9"/>
      <c r="P113" s="9"/>
      <c r="Q113" s="9" t="s">
        <v>193</v>
      </c>
      <c r="S113" s="14"/>
      <c r="T113" s="11"/>
      <c r="U113" s="11"/>
      <c r="V113" s="17">
        <f>COUNTA(TableAllYears[[#This Row],[Thermal Cycling]:[PID+ (2014)]])</f>
        <v>2</v>
      </c>
      <c r="W113" t="s">
        <v>447</v>
      </c>
      <c r="AA113" s="9" t="s">
        <v>45</v>
      </c>
      <c r="AB113" s="9"/>
      <c r="AC113" s="9"/>
      <c r="AD113" s="9"/>
    </row>
    <row r="114" spans="1:30" x14ac:dyDescent="0.3">
      <c r="A114">
        <v>2023</v>
      </c>
      <c r="B114" t="s">
        <v>248</v>
      </c>
      <c r="C114" t="s">
        <v>411</v>
      </c>
      <c r="D114" t="s">
        <v>192</v>
      </c>
      <c r="E114">
        <v>380</v>
      </c>
      <c r="F114">
        <v>425</v>
      </c>
      <c r="G114" t="s">
        <v>32</v>
      </c>
      <c r="H114" t="s">
        <v>13</v>
      </c>
      <c r="I114">
        <v>108</v>
      </c>
      <c r="K114">
        <v>182</v>
      </c>
      <c r="L114" s="9"/>
      <c r="M114" s="9"/>
      <c r="N114" s="9"/>
      <c r="O114" s="9" t="s">
        <v>193</v>
      </c>
      <c r="P114" s="9" t="s">
        <v>193</v>
      </c>
      <c r="Q114" s="9"/>
      <c r="S114" s="14"/>
      <c r="T114" s="11"/>
      <c r="U114" s="11"/>
      <c r="V114" s="17">
        <f>COUNTA(TableAllYears[[#This Row],[Thermal Cycling]:[PID+ (2014)]])</f>
        <v>2</v>
      </c>
      <c r="W114" s="9" t="s">
        <v>447</v>
      </c>
      <c r="X114" s="9"/>
      <c r="Y114" s="9"/>
      <c r="Z114" s="9"/>
      <c r="AA114" s="9" t="s">
        <v>45</v>
      </c>
      <c r="AB114" s="9"/>
      <c r="AC114" s="9"/>
      <c r="AD114" s="9"/>
    </row>
    <row r="115" spans="1:30" x14ac:dyDescent="0.3">
      <c r="A115">
        <v>2023</v>
      </c>
      <c r="B115" t="s">
        <v>249</v>
      </c>
      <c r="C115" t="s">
        <v>411</v>
      </c>
      <c r="D115" t="s">
        <v>192</v>
      </c>
      <c r="E115">
        <v>380</v>
      </c>
      <c r="F115">
        <v>425</v>
      </c>
      <c r="G115" t="s">
        <v>28</v>
      </c>
      <c r="H115" t="s">
        <v>13</v>
      </c>
      <c r="I115">
        <v>108</v>
      </c>
      <c r="K115">
        <v>182</v>
      </c>
      <c r="L115" s="9"/>
      <c r="M115" s="9"/>
      <c r="N115" s="9"/>
      <c r="O115" s="9" t="s">
        <v>193</v>
      </c>
      <c r="P115" s="9" t="s">
        <v>193</v>
      </c>
      <c r="Q115" s="9"/>
      <c r="S115" s="14"/>
      <c r="T115" s="11"/>
      <c r="U115" s="11"/>
      <c r="V115" s="17">
        <f>COUNTA(TableAllYears[[#This Row],[Thermal Cycling]:[PID+ (2014)]])</f>
        <v>2</v>
      </c>
      <c r="W115" s="9" t="s">
        <v>447</v>
      </c>
      <c r="X115" s="9"/>
      <c r="Y115" s="9"/>
      <c r="Z115" s="9"/>
      <c r="AA115" s="9" t="s">
        <v>45</v>
      </c>
      <c r="AB115" s="9"/>
      <c r="AC115" s="9"/>
      <c r="AD115" s="9"/>
    </row>
    <row r="116" spans="1:30" x14ac:dyDescent="0.3">
      <c r="A116">
        <v>2023</v>
      </c>
      <c r="B116" t="s">
        <v>250</v>
      </c>
      <c r="C116" t="s">
        <v>411</v>
      </c>
      <c r="D116" t="s">
        <v>430</v>
      </c>
      <c r="E116">
        <v>430</v>
      </c>
      <c r="F116">
        <v>475</v>
      </c>
      <c r="G116" t="s">
        <v>32</v>
      </c>
      <c r="H116" t="s">
        <v>13</v>
      </c>
      <c r="I116">
        <v>120</v>
      </c>
      <c r="K116">
        <v>182</v>
      </c>
      <c r="L116" s="9"/>
      <c r="M116" s="9"/>
      <c r="N116" s="9"/>
      <c r="O116" s="9" t="s">
        <v>193</v>
      </c>
      <c r="P116" s="9" t="s">
        <v>193</v>
      </c>
      <c r="Q116" s="9"/>
      <c r="S116" s="14"/>
      <c r="T116" s="11"/>
      <c r="U116" s="11"/>
      <c r="V116" s="17">
        <f>COUNTA(TableAllYears[[#This Row],[Thermal Cycling]:[PID+ (2014)]])</f>
        <v>2</v>
      </c>
      <c r="W116" s="9" t="s">
        <v>447</v>
      </c>
      <c r="X116" s="9"/>
      <c r="Y116" s="9"/>
      <c r="Z116" s="9"/>
      <c r="AA116" s="9" t="s">
        <v>45</v>
      </c>
      <c r="AB116" s="9"/>
      <c r="AC116" s="9"/>
      <c r="AD116" s="9"/>
    </row>
    <row r="117" spans="1:30" x14ac:dyDescent="0.3">
      <c r="A117">
        <v>2023</v>
      </c>
      <c r="B117" t="s">
        <v>39</v>
      </c>
      <c r="C117" t="s">
        <v>411</v>
      </c>
      <c r="D117" t="s">
        <v>430</v>
      </c>
      <c r="E117">
        <v>430</v>
      </c>
      <c r="F117">
        <v>475</v>
      </c>
      <c r="G117" t="s">
        <v>11</v>
      </c>
      <c r="H117" t="s">
        <v>13</v>
      </c>
      <c r="I117">
        <v>120</v>
      </c>
      <c r="K117">
        <v>182</v>
      </c>
      <c r="L117" s="9"/>
      <c r="M117" s="9"/>
      <c r="N117" s="9"/>
      <c r="O117" s="9" t="s">
        <v>193</v>
      </c>
      <c r="P117" s="9" t="s">
        <v>193</v>
      </c>
      <c r="Q117" s="9"/>
      <c r="S117" s="14"/>
      <c r="T117" s="11"/>
      <c r="U117" s="11"/>
      <c r="V117" s="17">
        <f>COUNTA(TableAllYears[[#This Row],[Thermal Cycling]:[PID+ (2014)]])</f>
        <v>2</v>
      </c>
      <c r="W117" s="9" t="s">
        <v>447</v>
      </c>
      <c r="X117" s="9"/>
      <c r="Y117" s="9"/>
      <c r="Z117" s="9"/>
      <c r="AA117" s="9" t="s">
        <v>45</v>
      </c>
      <c r="AB117" s="9"/>
      <c r="AC117" s="9"/>
      <c r="AD117" s="9"/>
    </row>
    <row r="118" spans="1:30" x14ac:dyDescent="0.3">
      <c r="A118">
        <v>2023</v>
      </c>
      <c r="B118" t="s">
        <v>40</v>
      </c>
      <c r="C118" t="s">
        <v>411</v>
      </c>
      <c r="D118" t="s">
        <v>430</v>
      </c>
      <c r="E118">
        <v>430</v>
      </c>
      <c r="F118">
        <v>475</v>
      </c>
      <c r="G118" t="s">
        <v>28</v>
      </c>
      <c r="H118" t="s">
        <v>13</v>
      </c>
      <c r="I118">
        <v>120</v>
      </c>
      <c r="K118">
        <v>182</v>
      </c>
      <c r="L118" s="9"/>
      <c r="M118" s="9"/>
      <c r="N118" s="9"/>
      <c r="O118" s="9" t="s">
        <v>193</v>
      </c>
      <c r="P118" s="9" t="s">
        <v>193</v>
      </c>
      <c r="Q118" s="9"/>
      <c r="S118" s="14"/>
      <c r="T118" s="11"/>
      <c r="U118" s="11"/>
      <c r="V118" s="17">
        <f>COUNTA(TableAllYears[[#This Row],[Thermal Cycling]:[PID+ (2014)]])</f>
        <v>2</v>
      </c>
      <c r="W118" s="9" t="s">
        <v>447</v>
      </c>
      <c r="X118" s="9"/>
      <c r="Y118" s="9"/>
      <c r="Z118" s="9"/>
      <c r="AA118" s="9" t="s">
        <v>45</v>
      </c>
      <c r="AB118" s="9"/>
      <c r="AC118" s="9"/>
      <c r="AD118" s="9"/>
    </row>
    <row r="119" spans="1:30" x14ac:dyDescent="0.3">
      <c r="A119">
        <v>2023</v>
      </c>
      <c r="B119" t="s">
        <v>251</v>
      </c>
      <c r="C119" t="s">
        <v>411</v>
      </c>
      <c r="D119" t="s">
        <v>429</v>
      </c>
      <c r="E119">
        <v>530</v>
      </c>
      <c r="F119">
        <v>575</v>
      </c>
      <c r="G119" t="s">
        <v>32</v>
      </c>
      <c r="H119" t="s">
        <v>13</v>
      </c>
      <c r="I119">
        <v>144</v>
      </c>
      <c r="K119">
        <v>182</v>
      </c>
      <c r="L119" s="9"/>
      <c r="M119" s="9"/>
      <c r="N119" s="9"/>
      <c r="O119" s="9" t="s">
        <v>193</v>
      </c>
      <c r="P119" s="9" t="s">
        <v>193</v>
      </c>
      <c r="Q119" s="9"/>
      <c r="S119" s="14"/>
      <c r="T119" s="11"/>
      <c r="U119" s="11"/>
      <c r="V119" s="17">
        <f>COUNTA(TableAllYears[[#This Row],[Thermal Cycling]:[PID+ (2014)]])</f>
        <v>2</v>
      </c>
      <c r="W119" s="9" t="s">
        <v>447</v>
      </c>
      <c r="X119" s="9"/>
      <c r="Y119" s="9"/>
      <c r="Z119" s="9"/>
      <c r="AA119" s="9" t="s">
        <v>45</v>
      </c>
      <c r="AB119" s="9"/>
      <c r="AC119" s="9"/>
      <c r="AD119" s="9"/>
    </row>
    <row r="120" spans="1:30" x14ac:dyDescent="0.3">
      <c r="A120">
        <v>2023</v>
      </c>
      <c r="B120" t="s">
        <v>41</v>
      </c>
      <c r="C120" t="s">
        <v>411</v>
      </c>
      <c r="D120" t="s">
        <v>429</v>
      </c>
      <c r="E120">
        <v>530</v>
      </c>
      <c r="F120">
        <v>575</v>
      </c>
      <c r="G120" t="s">
        <v>11</v>
      </c>
      <c r="H120" t="s">
        <v>13</v>
      </c>
      <c r="I120">
        <v>144</v>
      </c>
      <c r="K120">
        <v>182</v>
      </c>
      <c r="L120" s="9"/>
      <c r="M120" s="9"/>
      <c r="N120" s="9"/>
      <c r="O120" s="9" t="s">
        <v>193</v>
      </c>
      <c r="P120" s="9" t="s">
        <v>193</v>
      </c>
      <c r="Q120" s="9"/>
      <c r="S120" s="14"/>
      <c r="T120" s="11"/>
      <c r="U120" s="11"/>
      <c r="V120" s="17">
        <f>COUNTA(TableAllYears[[#This Row],[Thermal Cycling]:[PID+ (2014)]])</f>
        <v>2</v>
      </c>
      <c r="W120" s="9" t="s">
        <v>447</v>
      </c>
      <c r="X120" s="9"/>
      <c r="Y120" s="9"/>
      <c r="Z120" s="9"/>
      <c r="AA120" s="9" t="s">
        <v>45</v>
      </c>
      <c r="AB120" s="9"/>
      <c r="AC120" s="9"/>
      <c r="AD120" s="9"/>
    </row>
    <row r="121" spans="1:30" x14ac:dyDescent="0.3">
      <c r="A121">
        <v>2023</v>
      </c>
      <c r="B121" t="s">
        <v>42</v>
      </c>
      <c r="C121" t="s">
        <v>411</v>
      </c>
      <c r="D121" t="s">
        <v>429</v>
      </c>
      <c r="E121">
        <v>530</v>
      </c>
      <c r="F121">
        <v>575</v>
      </c>
      <c r="G121" t="s">
        <v>28</v>
      </c>
      <c r="H121" t="s">
        <v>13</v>
      </c>
      <c r="I121">
        <v>144</v>
      </c>
      <c r="K121">
        <v>182</v>
      </c>
      <c r="L121" s="9"/>
      <c r="M121" s="9"/>
      <c r="N121" s="9"/>
      <c r="O121" s="9" t="s">
        <v>193</v>
      </c>
      <c r="P121" s="9" t="s">
        <v>193</v>
      </c>
      <c r="Q121" s="9"/>
      <c r="S121" s="14"/>
      <c r="T121" s="11"/>
      <c r="U121" s="11"/>
      <c r="V121" s="17">
        <f>COUNTA(TableAllYears[[#This Row],[Thermal Cycling]:[PID+ (2014)]])</f>
        <v>2</v>
      </c>
      <c r="W121" s="9" t="s">
        <v>447</v>
      </c>
      <c r="X121" s="9"/>
      <c r="Y121" s="9"/>
      <c r="Z121" s="9"/>
      <c r="AA121" s="9" t="s">
        <v>45</v>
      </c>
      <c r="AB121" s="9"/>
      <c r="AC121" s="9"/>
      <c r="AD121" s="9"/>
    </row>
    <row r="122" spans="1:30" x14ac:dyDescent="0.3">
      <c r="A122">
        <v>2022</v>
      </c>
      <c r="B122" t="s">
        <v>35</v>
      </c>
      <c r="C122" t="s">
        <v>411</v>
      </c>
      <c r="D122" t="s">
        <v>12</v>
      </c>
      <c r="E122">
        <v>355</v>
      </c>
      <c r="F122">
        <v>400</v>
      </c>
      <c r="G122" t="s">
        <v>11</v>
      </c>
      <c r="H122" t="s">
        <v>13</v>
      </c>
      <c r="I122">
        <v>120</v>
      </c>
      <c r="J122" t="s">
        <v>29</v>
      </c>
      <c r="K122">
        <v>166</v>
      </c>
      <c r="L122" s="9"/>
      <c r="M122" s="9" t="s">
        <v>193</v>
      </c>
      <c r="N122" s="9"/>
      <c r="O122" s="9"/>
      <c r="P122" s="9"/>
      <c r="Q122" s="9" t="s">
        <v>193</v>
      </c>
      <c r="S122" s="14"/>
      <c r="T122" s="11"/>
      <c r="U122" s="11"/>
      <c r="V122" s="17">
        <f>COUNTA(TableAllYears[[#This Row],[Thermal Cycling]:[PID+ (2014)]])</f>
        <v>2</v>
      </c>
      <c r="W122" s="9" t="s">
        <v>44</v>
      </c>
      <c r="X122" s="9"/>
      <c r="Y122" s="9"/>
      <c r="Z122" s="9"/>
      <c r="AA122" s="9" t="s">
        <v>45</v>
      </c>
      <c r="AB122" s="9"/>
      <c r="AC122" s="9"/>
      <c r="AD122" s="9"/>
    </row>
    <row r="123" spans="1:30" x14ac:dyDescent="0.3">
      <c r="A123">
        <v>2022</v>
      </c>
      <c r="B123" t="s">
        <v>37</v>
      </c>
      <c r="C123" t="s">
        <v>411</v>
      </c>
      <c r="D123" t="s">
        <v>46</v>
      </c>
      <c r="E123">
        <v>405</v>
      </c>
      <c r="F123">
        <v>450</v>
      </c>
      <c r="G123" t="s">
        <v>11</v>
      </c>
      <c r="H123" t="s">
        <v>13</v>
      </c>
      <c r="I123">
        <v>144</v>
      </c>
      <c r="J123" t="s">
        <v>29</v>
      </c>
      <c r="K123">
        <v>166</v>
      </c>
      <c r="L123" s="9"/>
      <c r="M123" s="9" t="s">
        <v>193</v>
      </c>
      <c r="N123" s="9"/>
      <c r="O123" s="9"/>
      <c r="P123" s="9"/>
      <c r="Q123" s="9" t="s">
        <v>193</v>
      </c>
      <c r="S123" s="14"/>
      <c r="T123" s="11"/>
      <c r="U123" s="11"/>
      <c r="V123" s="17">
        <f>COUNTA(TableAllYears[[#This Row],[Thermal Cycling]:[PID+ (2014)]])</f>
        <v>2</v>
      </c>
      <c r="W123" s="9" t="s">
        <v>44</v>
      </c>
      <c r="X123" s="9"/>
      <c r="Y123" s="9"/>
      <c r="Z123" s="9"/>
      <c r="AA123" s="9" t="s">
        <v>45</v>
      </c>
      <c r="AB123" s="9"/>
      <c r="AC123" s="9"/>
      <c r="AD123" s="9"/>
    </row>
    <row r="124" spans="1:30" x14ac:dyDescent="0.3">
      <c r="A124">
        <v>2021</v>
      </c>
      <c r="B124" t="s">
        <v>554</v>
      </c>
      <c r="C124" t="s">
        <v>411</v>
      </c>
      <c r="L124" s="9"/>
      <c r="M124" s="9"/>
      <c r="N124" s="9"/>
      <c r="O124" s="9" t="s">
        <v>193</v>
      </c>
      <c r="P124" s="9" t="s">
        <v>193</v>
      </c>
      <c r="Q124" s="9"/>
      <c r="S124" s="14"/>
      <c r="T124" s="11"/>
      <c r="U124" s="11"/>
      <c r="V124" s="17">
        <f>COUNTA(TableAllYears[[#This Row],[Thermal Cycling]:[PID+ (2014)]])</f>
        <v>2</v>
      </c>
      <c r="W124" s="9"/>
      <c r="X124" s="9"/>
      <c r="Y124" s="9"/>
      <c r="Z124" s="9"/>
      <c r="AA124" s="9"/>
      <c r="AB124" s="9"/>
      <c r="AC124" s="9"/>
      <c r="AD124" s="9"/>
    </row>
    <row r="125" spans="1:30" x14ac:dyDescent="0.3">
      <c r="A125">
        <v>2023</v>
      </c>
      <c r="B125" t="s">
        <v>36</v>
      </c>
      <c r="C125" t="s">
        <v>411</v>
      </c>
      <c r="D125" t="s">
        <v>433</v>
      </c>
      <c r="E125">
        <v>330</v>
      </c>
      <c r="F125">
        <v>375</v>
      </c>
      <c r="G125" t="s">
        <v>28</v>
      </c>
      <c r="H125" t="s">
        <v>13</v>
      </c>
      <c r="I125">
        <v>120</v>
      </c>
      <c r="K125">
        <v>166</v>
      </c>
      <c r="L125" s="9"/>
      <c r="M125" s="9"/>
      <c r="N125" s="9"/>
      <c r="O125" s="9"/>
      <c r="P125" s="9" t="s">
        <v>193</v>
      </c>
      <c r="Q125" s="9"/>
      <c r="S125" s="14"/>
      <c r="T125" s="11"/>
      <c r="U125" s="11"/>
      <c r="V125" s="17">
        <f>COUNTA(TableAllYears[[#This Row],[Thermal Cycling]:[PID+ (2014)]])</f>
        <v>1</v>
      </c>
      <c r="W125" s="9" t="s">
        <v>447</v>
      </c>
      <c r="X125" s="9"/>
      <c r="Y125" s="9"/>
      <c r="Z125" s="9"/>
      <c r="AA125" s="9" t="s">
        <v>45</v>
      </c>
      <c r="AB125" s="9"/>
      <c r="AC125" s="9"/>
      <c r="AD125" s="9"/>
    </row>
    <row r="126" spans="1:30" x14ac:dyDescent="0.3">
      <c r="A126">
        <v>2023</v>
      </c>
      <c r="B126" t="s">
        <v>38</v>
      </c>
      <c r="C126" t="s">
        <v>411</v>
      </c>
      <c r="D126" t="s">
        <v>430</v>
      </c>
      <c r="E126">
        <v>430</v>
      </c>
      <c r="F126">
        <v>475</v>
      </c>
      <c r="G126" t="s">
        <v>28</v>
      </c>
      <c r="H126" t="s">
        <v>13</v>
      </c>
      <c r="I126">
        <v>144</v>
      </c>
      <c r="K126">
        <v>166</v>
      </c>
      <c r="L126" s="9"/>
      <c r="M126" s="9"/>
      <c r="N126" s="9"/>
      <c r="O126" s="9"/>
      <c r="P126" s="9" t="s">
        <v>193</v>
      </c>
      <c r="Q126" s="9"/>
      <c r="S126" s="14"/>
      <c r="T126" s="11"/>
      <c r="U126" s="11"/>
      <c r="V126" s="17">
        <f>COUNTA(TableAllYears[[#This Row],[Thermal Cycling]:[PID+ (2014)]])</f>
        <v>1</v>
      </c>
      <c r="W126" s="9" t="s">
        <v>447</v>
      </c>
      <c r="X126" s="9"/>
      <c r="Y126" s="9"/>
      <c r="Z126" s="9"/>
      <c r="AA126" s="9" t="s">
        <v>45</v>
      </c>
      <c r="AB126" s="9"/>
      <c r="AC126" s="9"/>
      <c r="AD126" s="9"/>
    </row>
    <row r="127" spans="1:30" x14ac:dyDescent="0.3">
      <c r="A127">
        <v>2022</v>
      </c>
      <c r="B127" t="s">
        <v>39</v>
      </c>
      <c r="C127" t="s">
        <v>411</v>
      </c>
      <c r="D127" t="s">
        <v>46</v>
      </c>
      <c r="E127">
        <v>405</v>
      </c>
      <c r="F127">
        <v>450</v>
      </c>
      <c r="G127" t="s">
        <v>11</v>
      </c>
      <c r="H127" t="s">
        <v>13</v>
      </c>
      <c r="I127">
        <v>120</v>
      </c>
      <c r="J127" t="s">
        <v>29</v>
      </c>
      <c r="K127">
        <v>182</v>
      </c>
      <c r="L127" s="9"/>
      <c r="M127" s="9"/>
      <c r="N127" s="9"/>
      <c r="O127" s="9"/>
      <c r="P127" s="9"/>
      <c r="Q127" s="9" t="s">
        <v>193</v>
      </c>
      <c r="S127" s="14"/>
      <c r="T127" s="11"/>
      <c r="U127" s="11"/>
      <c r="V127" s="17">
        <f>COUNTA(TableAllYears[[#This Row],[Thermal Cycling]:[PID+ (2014)]])</f>
        <v>1</v>
      </c>
      <c r="W127" s="9" t="s">
        <v>44</v>
      </c>
      <c r="X127" s="9"/>
      <c r="Y127" s="9"/>
      <c r="Z127" s="9"/>
      <c r="AA127" s="9" t="s">
        <v>45</v>
      </c>
      <c r="AB127" s="9"/>
      <c r="AC127" s="9"/>
      <c r="AD127" s="9"/>
    </row>
    <row r="128" spans="1:30" x14ac:dyDescent="0.3">
      <c r="A128">
        <v>2022</v>
      </c>
      <c r="B128" t="s">
        <v>41</v>
      </c>
      <c r="C128" t="s">
        <v>411</v>
      </c>
      <c r="D128" t="s">
        <v>34</v>
      </c>
      <c r="E128">
        <v>505</v>
      </c>
      <c r="F128">
        <v>550</v>
      </c>
      <c r="G128" t="s">
        <v>11</v>
      </c>
      <c r="H128" t="s">
        <v>13</v>
      </c>
      <c r="I128">
        <v>144</v>
      </c>
      <c r="J128" t="s">
        <v>29</v>
      </c>
      <c r="K128">
        <v>182</v>
      </c>
      <c r="L128" s="9"/>
      <c r="M128" s="9"/>
      <c r="N128" s="9"/>
      <c r="O128" s="9"/>
      <c r="P128" s="9"/>
      <c r="Q128" s="9" t="s">
        <v>193</v>
      </c>
      <c r="S128" s="14"/>
      <c r="T128" s="11"/>
      <c r="U128" s="11"/>
      <c r="V128" s="17">
        <f>COUNTA(TableAllYears[[#This Row],[Thermal Cycling]:[PID+ (2014)]])</f>
        <v>1</v>
      </c>
      <c r="W128" s="9" t="s">
        <v>44</v>
      </c>
      <c r="X128" s="9"/>
      <c r="Y128" s="9"/>
      <c r="Z128" s="9"/>
      <c r="AA128" s="9" t="s">
        <v>45</v>
      </c>
      <c r="AB128" s="9"/>
      <c r="AC128" s="9"/>
      <c r="AD128" s="9"/>
    </row>
    <row r="129" spans="1:30" x14ac:dyDescent="0.3">
      <c r="A129">
        <v>2021</v>
      </c>
      <c r="B129" t="s">
        <v>566</v>
      </c>
      <c r="C129" t="s">
        <v>411</v>
      </c>
      <c r="L129" s="9"/>
      <c r="M129" s="9"/>
      <c r="N129" s="9"/>
      <c r="O129" s="9"/>
      <c r="P129" s="9"/>
      <c r="Q129" s="9" t="s">
        <v>193</v>
      </c>
      <c r="S129" s="14"/>
      <c r="T129" s="11"/>
      <c r="U129" s="11"/>
      <c r="V129" s="17">
        <f>COUNTA(TableAllYears[[#This Row],[Thermal Cycling]:[PID+ (2014)]])</f>
        <v>1</v>
      </c>
      <c r="W129" s="9"/>
      <c r="X129" s="9"/>
      <c r="Y129" s="9"/>
      <c r="Z129" s="9"/>
      <c r="AA129" s="9"/>
      <c r="AB129" s="9"/>
      <c r="AC129" s="9"/>
      <c r="AD129" s="9"/>
    </row>
    <row r="130" spans="1:30" x14ac:dyDescent="0.3">
      <c r="A130">
        <v>2021</v>
      </c>
      <c r="B130" t="s">
        <v>36</v>
      </c>
      <c r="C130" t="s">
        <v>411</v>
      </c>
      <c r="L130" s="9"/>
      <c r="M130" s="9"/>
      <c r="N130" s="9"/>
      <c r="O130" s="9"/>
      <c r="P130" s="9"/>
      <c r="Q130" s="9" t="s">
        <v>193</v>
      </c>
      <c r="S130" s="14"/>
      <c r="T130" s="11"/>
      <c r="U130" s="11"/>
      <c r="V130" s="17">
        <f>COUNTA(TableAllYears[[#This Row],[Thermal Cycling]:[PID+ (2014)]])</f>
        <v>1</v>
      </c>
      <c r="W130" s="9"/>
      <c r="X130" s="9"/>
      <c r="Y130" s="9"/>
      <c r="Z130" s="9"/>
      <c r="AA130" s="9"/>
      <c r="AB130" s="9"/>
      <c r="AC130" s="9"/>
      <c r="AD130" s="9"/>
    </row>
    <row r="131" spans="1:30" x14ac:dyDescent="0.3">
      <c r="A131">
        <v>2021</v>
      </c>
      <c r="B131" t="s">
        <v>565</v>
      </c>
      <c r="C131" t="s">
        <v>411</v>
      </c>
      <c r="L131" s="9"/>
      <c r="M131" s="9"/>
      <c r="N131" s="9"/>
      <c r="O131" s="9"/>
      <c r="P131" s="9"/>
      <c r="Q131" s="9" t="s">
        <v>193</v>
      </c>
      <c r="S131" s="14"/>
      <c r="T131" s="11"/>
      <c r="U131" s="11"/>
      <c r="V131" s="17">
        <f>COUNTA(TableAllYears[[#This Row],[Thermal Cycling]:[PID+ (2014)]])</f>
        <v>1</v>
      </c>
      <c r="W131" s="9"/>
      <c r="X131" s="9"/>
      <c r="Y131" s="9"/>
      <c r="Z131" s="9"/>
      <c r="AA131" s="9"/>
      <c r="AB131" s="9"/>
      <c r="AC131" s="9"/>
      <c r="AD131" s="9"/>
    </row>
    <row r="132" spans="1:30" x14ac:dyDescent="0.3">
      <c r="A132">
        <v>2021</v>
      </c>
      <c r="B132" t="s">
        <v>38</v>
      </c>
      <c r="C132" t="s">
        <v>411</v>
      </c>
      <c r="L132" s="9"/>
      <c r="M132" s="9"/>
      <c r="N132" s="9"/>
      <c r="O132" s="9"/>
      <c r="P132" s="9"/>
      <c r="Q132" s="9" t="s">
        <v>193</v>
      </c>
      <c r="S132" s="14"/>
      <c r="T132" s="11"/>
      <c r="U132" s="11"/>
      <c r="V132" s="17">
        <f>COUNTA(TableAllYears[[#This Row],[Thermal Cycling]:[PID+ (2014)]])</f>
        <v>1</v>
      </c>
      <c r="W132" s="9"/>
      <c r="X132" s="9"/>
      <c r="Y132" s="9"/>
      <c r="Z132" s="9"/>
      <c r="AA132" s="9"/>
      <c r="AB132" s="9"/>
      <c r="AC132" s="9"/>
      <c r="AD132" s="9"/>
    </row>
    <row r="133" spans="1:30" x14ac:dyDescent="0.3">
      <c r="A133">
        <v>2020</v>
      </c>
      <c r="B133" t="s">
        <v>618</v>
      </c>
      <c r="C133" t="s">
        <v>411</v>
      </c>
      <c r="L133" s="9"/>
      <c r="M133" s="9"/>
      <c r="N133" s="9"/>
      <c r="O133" s="9"/>
      <c r="P133" s="9" t="s">
        <v>193</v>
      </c>
      <c r="Q133" s="9"/>
      <c r="S133" s="14"/>
      <c r="T133" s="11"/>
      <c r="U133" s="11"/>
      <c r="V133" s="17">
        <f>COUNTA(TableAllYears[[#This Row],[Thermal Cycling]:[PID+ (2014)]])</f>
        <v>1</v>
      </c>
      <c r="W133" s="9" t="s">
        <v>44</v>
      </c>
      <c r="X133" s="9"/>
      <c r="Y133" s="9"/>
      <c r="Z133" s="9"/>
      <c r="AA133" s="9" t="s">
        <v>45</v>
      </c>
      <c r="AB133" s="9"/>
      <c r="AC133" s="9"/>
      <c r="AD133" s="9"/>
    </row>
    <row r="134" spans="1:30" x14ac:dyDescent="0.3">
      <c r="A134">
        <v>2020</v>
      </c>
      <c r="B134" t="s">
        <v>617</v>
      </c>
      <c r="C134" t="s">
        <v>411</v>
      </c>
      <c r="L134" s="9"/>
      <c r="M134" s="9"/>
      <c r="N134" s="9"/>
      <c r="O134" s="9"/>
      <c r="P134" s="9" t="s">
        <v>193</v>
      </c>
      <c r="Q134" s="9"/>
      <c r="S134" s="14"/>
      <c r="T134" s="11"/>
      <c r="U134" s="11"/>
      <c r="V134" s="17">
        <f>COUNTA(TableAllYears[[#This Row],[Thermal Cycling]:[PID+ (2014)]])</f>
        <v>1</v>
      </c>
      <c r="W134" s="9" t="s">
        <v>44</v>
      </c>
      <c r="X134" s="9"/>
      <c r="Y134" s="9"/>
      <c r="Z134" s="9"/>
      <c r="AA134" s="9" t="s">
        <v>45</v>
      </c>
      <c r="AB134" s="9"/>
      <c r="AC134" s="9"/>
      <c r="AD134" s="9"/>
    </row>
    <row r="135" spans="1:30" x14ac:dyDescent="0.3">
      <c r="A135">
        <v>2017</v>
      </c>
      <c r="B135" t="s">
        <v>685</v>
      </c>
      <c r="C135" t="s">
        <v>657</v>
      </c>
      <c r="L135" s="9"/>
      <c r="M135" s="9" t="s">
        <v>193</v>
      </c>
      <c r="N135" s="9" t="s">
        <v>193</v>
      </c>
      <c r="O135" s="9" t="s">
        <v>193</v>
      </c>
      <c r="P135" s="9" t="s">
        <v>193</v>
      </c>
      <c r="Q135" s="9"/>
      <c r="S135" s="14"/>
      <c r="T135" s="11" t="s">
        <v>193</v>
      </c>
      <c r="U135" s="11"/>
      <c r="V135" s="17">
        <f>COUNTA(TableAllYears[[#This Row],[Thermal Cycling]:[PID+ (2014)]])</f>
        <v>5</v>
      </c>
      <c r="W135" s="9" t="s">
        <v>655</v>
      </c>
      <c r="X135" s="9"/>
      <c r="Y135" s="9"/>
      <c r="Z135" s="9"/>
      <c r="AA135" s="9" t="s">
        <v>757</v>
      </c>
      <c r="AB135" s="9"/>
      <c r="AC135" s="9"/>
      <c r="AD135" s="9"/>
    </row>
    <row r="136" spans="1:30" x14ac:dyDescent="0.3">
      <c r="A136">
        <v>2018</v>
      </c>
      <c r="B136" t="s">
        <v>658</v>
      </c>
      <c r="C136" t="s">
        <v>657</v>
      </c>
      <c r="L136" s="9"/>
      <c r="M136" s="9" t="s">
        <v>193</v>
      </c>
      <c r="N136" s="9" t="s">
        <v>193</v>
      </c>
      <c r="O136" s="9" t="s">
        <v>193</v>
      </c>
      <c r="P136" s="9" t="s">
        <v>193</v>
      </c>
      <c r="Q136" s="9"/>
      <c r="S136" s="14"/>
      <c r="T136" s="11"/>
      <c r="U136" s="11"/>
      <c r="V136" s="17">
        <f>COUNTA(TableAllYears[[#This Row],[Thermal Cycling]:[PID+ (2014)]])</f>
        <v>4</v>
      </c>
      <c r="W136" s="9" t="s">
        <v>655</v>
      </c>
      <c r="X136" s="9"/>
      <c r="Y136" s="9"/>
      <c r="Z136" s="9"/>
      <c r="AA136" s="9" t="s">
        <v>30</v>
      </c>
      <c r="AB136" s="9"/>
      <c r="AC136" s="9"/>
      <c r="AD136" s="9"/>
    </row>
    <row r="137" spans="1:30" x14ac:dyDescent="0.3">
      <c r="A137">
        <v>2018</v>
      </c>
      <c r="B137" t="s">
        <v>685</v>
      </c>
      <c r="C137" t="s">
        <v>657</v>
      </c>
      <c r="L137" s="9"/>
      <c r="M137" s="9"/>
      <c r="N137" s="9" t="s">
        <v>193</v>
      </c>
      <c r="O137" s="9" t="s">
        <v>193</v>
      </c>
      <c r="P137" s="9"/>
      <c r="Q137" s="9"/>
      <c r="S137" s="14"/>
      <c r="T137" s="11"/>
      <c r="U137" s="11"/>
      <c r="V137" s="17">
        <f>COUNTA(TableAllYears[[#This Row],[Thermal Cycling]:[PID+ (2014)]])</f>
        <v>2</v>
      </c>
      <c r="W137" s="9" t="s">
        <v>655</v>
      </c>
      <c r="X137" s="9"/>
      <c r="Y137" s="9"/>
      <c r="Z137" s="9"/>
      <c r="AA137" s="9" t="s">
        <v>30</v>
      </c>
      <c r="AB137" s="9"/>
      <c r="AC137" s="9"/>
      <c r="AD137" s="9"/>
    </row>
    <row r="138" spans="1:30" x14ac:dyDescent="0.3">
      <c r="A138" s="9">
        <v>2024</v>
      </c>
      <c r="B138" s="9" t="s">
        <v>918</v>
      </c>
      <c r="C138" s="9" t="s">
        <v>418</v>
      </c>
      <c r="D138" t="s">
        <v>431</v>
      </c>
      <c r="E138">
        <v>580</v>
      </c>
      <c r="F138">
        <v>625</v>
      </c>
      <c r="G138" s="9" t="s">
        <v>28</v>
      </c>
      <c r="H138" s="9" t="s">
        <v>13</v>
      </c>
      <c r="I138" s="9"/>
      <c r="J138" s="9"/>
      <c r="K138" s="9">
        <v>210</v>
      </c>
      <c r="L138" s="9">
        <v>105</v>
      </c>
      <c r="M138" s="9" t="s">
        <v>193</v>
      </c>
      <c r="N138" s="9" t="s">
        <v>193</v>
      </c>
      <c r="O138" s="9" t="s">
        <v>193</v>
      </c>
      <c r="P138" s="9" t="s">
        <v>193</v>
      </c>
      <c r="Q138" s="9" t="s">
        <v>193</v>
      </c>
      <c r="S138" s="14"/>
      <c r="T138" s="11"/>
      <c r="U138" s="11"/>
      <c r="V138" s="17">
        <f>COUNTA(TableAllYears[[#This Row],[Thermal Cycling]:[PID+ (2014)]])</f>
        <v>5</v>
      </c>
      <c r="W138" t="s">
        <v>1122</v>
      </c>
      <c r="X138" t="s">
        <v>456</v>
      </c>
      <c r="AA138" s="9" t="s">
        <v>30</v>
      </c>
      <c r="AB138" s="9" t="s">
        <v>440</v>
      </c>
      <c r="AC138" s="9"/>
      <c r="AD138" s="9"/>
    </row>
    <row r="139" spans="1:30" x14ac:dyDescent="0.3">
      <c r="A139" s="9">
        <v>2024</v>
      </c>
      <c r="B139" s="9" t="s">
        <v>920</v>
      </c>
      <c r="C139" s="9" t="s">
        <v>418</v>
      </c>
      <c r="D139" t="s">
        <v>432</v>
      </c>
      <c r="E139">
        <v>630</v>
      </c>
      <c r="F139">
        <v>675</v>
      </c>
      <c r="G139" s="9" t="s">
        <v>28</v>
      </c>
      <c r="H139" s="9" t="s">
        <v>55</v>
      </c>
      <c r="I139" s="9"/>
      <c r="J139" s="9"/>
      <c r="K139" s="9">
        <v>210</v>
      </c>
      <c r="L139" s="9">
        <v>105</v>
      </c>
      <c r="M139" s="9" t="s">
        <v>193</v>
      </c>
      <c r="N139" s="9" t="s">
        <v>193</v>
      </c>
      <c r="O139" s="9" t="s">
        <v>193</v>
      </c>
      <c r="P139" s="9" t="s">
        <v>193</v>
      </c>
      <c r="Q139" s="9" t="s">
        <v>193</v>
      </c>
      <c r="S139" s="14"/>
      <c r="T139" s="11"/>
      <c r="U139" s="11"/>
      <c r="V139" s="17">
        <f>COUNTA(TableAllYears[[#This Row],[Thermal Cycling]:[PID+ (2014)]])</f>
        <v>5</v>
      </c>
      <c r="W139" t="s">
        <v>1122</v>
      </c>
      <c r="X139" t="s">
        <v>456</v>
      </c>
      <c r="AA139" s="9" t="s">
        <v>30</v>
      </c>
      <c r="AB139" s="9" t="s">
        <v>440</v>
      </c>
      <c r="AC139" s="9"/>
      <c r="AD139" s="9"/>
    </row>
    <row r="140" spans="1:30" x14ac:dyDescent="0.3">
      <c r="A140" s="9">
        <v>2024</v>
      </c>
      <c r="B140" s="9" t="s">
        <v>921</v>
      </c>
      <c r="C140" s="9" t="s">
        <v>418</v>
      </c>
      <c r="D140" t="s">
        <v>432</v>
      </c>
      <c r="E140">
        <v>630</v>
      </c>
      <c r="F140">
        <v>675</v>
      </c>
      <c r="G140" s="9" t="s">
        <v>28</v>
      </c>
      <c r="H140" s="9" t="s">
        <v>13</v>
      </c>
      <c r="I140" s="9"/>
      <c r="J140" s="9"/>
      <c r="K140" s="9">
        <v>210</v>
      </c>
      <c r="L140" s="9">
        <v>105</v>
      </c>
      <c r="M140" s="9" t="s">
        <v>193</v>
      </c>
      <c r="N140" s="9" t="s">
        <v>193</v>
      </c>
      <c r="O140" s="9" t="s">
        <v>193</v>
      </c>
      <c r="P140" s="9" t="s">
        <v>193</v>
      </c>
      <c r="Q140" s="9" t="s">
        <v>193</v>
      </c>
      <c r="S140" s="14"/>
      <c r="T140" s="11"/>
      <c r="U140" s="11"/>
      <c r="V140" s="17">
        <f>COUNTA(TableAllYears[[#This Row],[Thermal Cycling]:[PID+ (2014)]])</f>
        <v>5</v>
      </c>
      <c r="W140" t="s">
        <v>1122</v>
      </c>
      <c r="X140" t="s">
        <v>456</v>
      </c>
      <c r="AA140" s="9" t="s">
        <v>30</v>
      </c>
      <c r="AB140" s="9" t="s">
        <v>440</v>
      </c>
      <c r="AC140" s="9"/>
      <c r="AD140" s="9"/>
    </row>
    <row r="141" spans="1:30" x14ac:dyDescent="0.3">
      <c r="A141" s="9">
        <v>2024</v>
      </c>
      <c r="B141" s="9" t="s">
        <v>923</v>
      </c>
      <c r="C141" s="9" t="s">
        <v>418</v>
      </c>
      <c r="D141" t="s">
        <v>1118</v>
      </c>
      <c r="E141">
        <v>680</v>
      </c>
      <c r="F141">
        <v>725</v>
      </c>
      <c r="G141" s="9" t="s">
        <v>28</v>
      </c>
      <c r="H141" s="9" t="s">
        <v>55</v>
      </c>
      <c r="I141" s="9"/>
      <c r="J141" s="9"/>
      <c r="K141" s="9">
        <v>210</v>
      </c>
      <c r="L141" s="9">
        <v>105</v>
      </c>
      <c r="M141" s="9" t="s">
        <v>193</v>
      </c>
      <c r="N141" s="9" t="s">
        <v>193</v>
      </c>
      <c r="O141" s="9" t="s">
        <v>193</v>
      </c>
      <c r="P141" s="9" t="s">
        <v>193</v>
      </c>
      <c r="Q141" s="9" t="s">
        <v>193</v>
      </c>
      <c r="S141" s="14"/>
      <c r="T141" s="11"/>
      <c r="U141" s="11"/>
      <c r="V141" s="17">
        <f>COUNTA(TableAllYears[[#This Row],[Thermal Cycling]:[PID+ (2014)]])</f>
        <v>5</v>
      </c>
      <c r="W141" t="s">
        <v>1122</v>
      </c>
      <c r="X141" t="s">
        <v>456</v>
      </c>
      <c r="AA141" s="9" t="s">
        <v>30</v>
      </c>
      <c r="AB141" s="9" t="s">
        <v>440</v>
      </c>
      <c r="AC141" s="9"/>
      <c r="AD141" s="9"/>
    </row>
    <row r="142" spans="1:30" x14ac:dyDescent="0.3">
      <c r="A142">
        <v>2023</v>
      </c>
      <c r="B142" t="s">
        <v>343</v>
      </c>
      <c r="C142" t="s">
        <v>418</v>
      </c>
      <c r="D142" t="s">
        <v>192</v>
      </c>
      <c r="E142">
        <v>380</v>
      </c>
      <c r="F142">
        <v>425</v>
      </c>
      <c r="G142" t="s">
        <v>32</v>
      </c>
      <c r="H142" t="s">
        <v>13</v>
      </c>
      <c r="I142">
        <v>132</v>
      </c>
      <c r="K142">
        <v>166</v>
      </c>
      <c r="L142" s="9"/>
      <c r="M142" s="9" t="s">
        <v>193</v>
      </c>
      <c r="N142" s="9" t="s">
        <v>193</v>
      </c>
      <c r="O142" s="9" t="s">
        <v>193</v>
      </c>
      <c r="P142" s="9" t="s">
        <v>193</v>
      </c>
      <c r="Q142" s="9" t="s">
        <v>193</v>
      </c>
      <c r="S142" s="14"/>
      <c r="T142" s="11"/>
      <c r="U142" s="11"/>
      <c r="V142" s="17">
        <f>COUNTA(TableAllYears[[#This Row],[Thermal Cycling]:[PID+ (2014)]])</f>
        <v>5</v>
      </c>
      <c r="W142" s="9" t="s">
        <v>456</v>
      </c>
      <c r="X142" s="9"/>
      <c r="Y142" s="9"/>
      <c r="Z142" s="9"/>
      <c r="AA142" s="9" t="s">
        <v>440</v>
      </c>
      <c r="AB142" s="9"/>
      <c r="AC142" s="9"/>
      <c r="AD142" s="9"/>
    </row>
    <row r="143" spans="1:30" x14ac:dyDescent="0.3">
      <c r="A143" s="9">
        <v>2024</v>
      </c>
      <c r="B143" s="9" t="s">
        <v>910</v>
      </c>
      <c r="C143" s="9" t="s">
        <v>418</v>
      </c>
      <c r="D143" t="s">
        <v>431</v>
      </c>
      <c r="E143">
        <v>580</v>
      </c>
      <c r="F143">
        <v>625</v>
      </c>
      <c r="G143" s="9" t="s">
        <v>28</v>
      </c>
      <c r="H143" s="9" t="s">
        <v>55</v>
      </c>
      <c r="I143" s="9"/>
      <c r="J143" s="9"/>
      <c r="K143" s="9">
        <v>182</v>
      </c>
      <c r="L143" s="9">
        <v>96</v>
      </c>
      <c r="M143" s="9"/>
      <c r="N143" s="9" t="s">
        <v>193</v>
      </c>
      <c r="O143" s="9" t="s">
        <v>193</v>
      </c>
      <c r="P143" s="9" t="s">
        <v>193</v>
      </c>
      <c r="Q143" s="9" t="s">
        <v>193</v>
      </c>
      <c r="S143" s="14"/>
      <c r="T143" s="11"/>
      <c r="U143" s="11"/>
      <c r="V143" s="17">
        <f>COUNTA(TableAllYears[[#This Row],[Thermal Cycling]:[PID+ (2014)]])</f>
        <v>4</v>
      </c>
      <c r="W143" t="s">
        <v>1122</v>
      </c>
      <c r="X143" t="s">
        <v>456</v>
      </c>
      <c r="AA143" s="9" t="s">
        <v>30</v>
      </c>
      <c r="AB143" s="9" t="s">
        <v>440</v>
      </c>
      <c r="AC143" s="9"/>
      <c r="AD143" s="9"/>
    </row>
    <row r="144" spans="1:30" x14ac:dyDescent="0.3">
      <c r="A144">
        <v>2020</v>
      </c>
      <c r="B144" t="s">
        <v>582</v>
      </c>
      <c r="C144" t="s">
        <v>418</v>
      </c>
      <c r="L144" s="9"/>
      <c r="M144" s="9" t="s">
        <v>193</v>
      </c>
      <c r="N144" s="9" t="s">
        <v>193</v>
      </c>
      <c r="O144" s="9" t="s">
        <v>193</v>
      </c>
      <c r="P144" s="9" t="s">
        <v>193</v>
      </c>
      <c r="Q144" s="9"/>
      <c r="S144" s="14"/>
      <c r="T144" s="11"/>
      <c r="U144" s="11"/>
      <c r="V144" s="17">
        <f>COUNTA(TableAllYears[[#This Row],[Thermal Cycling]:[PID+ (2014)]])</f>
        <v>4</v>
      </c>
      <c r="W144" s="9" t="s">
        <v>456</v>
      </c>
      <c r="X144" s="9"/>
      <c r="Y144" s="9"/>
      <c r="Z144" s="9"/>
      <c r="AA144" s="9" t="s">
        <v>440</v>
      </c>
      <c r="AB144" s="9"/>
      <c r="AC144" s="9"/>
      <c r="AD144" s="9"/>
    </row>
    <row r="145" spans="1:30" x14ac:dyDescent="0.3">
      <c r="A145" s="9">
        <v>2024</v>
      </c>
      <c r="B145" s="9" t="s">
        <v>906</v>
      </c>
      <c r="C145" s="9" t="s">
        <v>418</v>
      </c>
      <c r="D145" t="s">
        <v>434</v>
      </c>
      <c r="E145">
        <v>480</v>
      </c>
      <c r="F145">
        <v>525</v>
      </c>
      <c r="G145" s="9" t="s">
        <v>28</v>
      </c>
      <c r="H145" s="9" t="s">
        <v>55</v>
      </c>
      <c r="I145" s="9"/>
      <c r="J145" s="9"/>
      <c r="K145" s="9">
        <v>182</v>
      </c>
      <c r="L145" s="9">
        <v>96</v>
      </c>
      <c r="M145" s="9"/>
      <c r="N145" s="9" t="s">
        <v>193</v>
      </c>
      <c r="O145" s="9"/>
      <c r="P145" s="9" t="s">
        <v>193</v>
      </c>
      <c r="Q145" s="9" t="s">
        <v>193</v>
      </c>
      <c r="S145" s="14"/>
      <c r="T145" s="11"/>
      <c r="U145" s="11"/>
      <c r="V145" s="17">
        <f>COUNTA(TableAllYears[[#This Row],[Thermal Cycling]:[PID+ (2014)]])</f>
        <v>3</v>
      </c>
      <c r="W145" t="s">
        <v>1122</v>
      </c>
      <c r="X145" t="s">
        <v>456</v>
      </c>
      <c r="AA145" s="9" t="s">
        <v>30</v>
      </c>
      <c r="AB145" s="9" t="s">
        <v>440</v>
      </c>
      <c r="AC145" s="9"/>
      <c r="AD145" s="9"/>
    </row>
    <row r="146" spans="1:30" x14ac:dyDescent="0.3">
      <c r="A146" s="9">
        <v>2024</v>
      </c>
      <c r="B146" s="9" t="s">
        <v>909</v>
      </c>
      <c r="C146" s="9" t="s">
        <v>418</v>
      </c>
      <c r="D146" t="s">
        <v>431</v>
      </c>
      <c r="E146">
        <v>580</v>
      </c>
      <c r="F146">
        <v>625</v>
      </c>
      <c r="G146" s="9" t="s">
        <v>28</v>
      </c>
      <c r="H146" s="9" t="s">
        <v>55</v>
      </c>
      <c r="I146" s="9"/>
      <c r="J146" s="9"/>
      <c r="K146" s="9">
        <v>182</v>
      </c>
      <c r="L146" s="9">
        <v>96</v>
      </c>
      <c r="M146" s="9"/>
      <c r="N146" s="9" t="s">
        <v>193</v>
      </c>
      <c r="O146" s="9"/>
      <c r="P146" s="9" t="s">
        <v>193</v>
      </c>
      <c r="Q146" s="9" t="s">
        <v>193</v>
      </c>
      <c r="S146" s="14"/>
      <c r="T146" s="11"/>
      <c r="U146" s="11"/>
      <c r="V146" s="17">
        <f>COUNTA(TableAllYears[[#This Row],[Thermal Cycling]:[PID+ (2014)]])</f>
        <v>3</v>
      </c>
      <c r="W146" t="s">
        <v>1122</v>
      </c>
      <c r="X146" t="s">
        <v>456</v>
      </c>
      <c r="AA146" s="9" t="s">
        <v>30</v>
      </c>
      <c r="AB146" s="9" t="s">
        <v>440</v>
      </c>
      <c r="AC146" s="9"/>
      <c r="AD146" s="9"/>
    </row>
    <row r="147" spans="1:30" x14ac:dyDescent="0.3">
      <c r="A147" s="9">
        <v>2024</v>
      </c>
      <c r="B147" s="9" t="s">
        <v>915</v>
      </c>
      <c r="C147" s="9" t="s">
        <v>418</v>
      </c>
      <c r="D147" t="s">
        <v>192</v>
      </c>
      <c r="E147">
        <v>380</v>
      </c>
      <c r="F147">
        <v>425</v>
      </c>
      <c r="G147" s="9" t="s">
        <v>32</v>
      </c>
      <c r="H147" s="9" t="s">
        <v>13</v>
      </c>
      <c r="I147" s="9"/>
      <c r="J147" s="9"/>
      <c r="K147" s="9">
        <v>182</v>
      </c>
      <c r="L147" s="9">
        <v>91</v>
      </c>
      <c r="M147" s="9"/>
      <c r="N147" s="9"/>
      <c r="O147" s="9" t="s">
        <v>193</v>
      </c>
      <c r="P147" s="9"/>
      <c r="Q147" s="9" t="s">
        <v>193</v>
      </c>
      <c r="S147" s="14">
        <v>40</v>
      </c>
      <c r="T147" s="11"/>
      <c r="U147" s="11"/>
      <c r="V147" s="17">
        <f>COUNTA(TableAllYears[[#This Row],[Thermal Cycling]:[PID+ (2014)]])</f>
        <v>3</v>
      </c>
      <c r="W147" t="s">
        <v>1122</v>
      </c>
      <c r="X147" t="s">
        <v>456</v>
      </c>
      <c r="AA147" s="9" t="s">
        <v>30</v>
      </c>
      <c r="AB147" s="9" t="s">
        <v>440</v>
      </c>
      <c r="AC147" s="9"/>
      <c r="AD147" s="9"/>
    </row>
    <row r="148" spans="1:30" x14ac:dyDescent="0.3">
      <c r="A148">
        <v>2023</v>
      </c>
      <c r="B148" t="s">
        <v>344</v>
      </c>
      <c r="C148" t="s">
        <v>418</v>
      </c>
      <c r="D148" t="s">
        <v>430</v>
      </c>
      <c r="E148">
        <v>430</v>
      </c>
      <c r="F148">
        <v>475</v>
      </c>
      <c r="G148" t="s">
        <v>32</v>
      </c>
      <c r="H148" t="s">
        <v>13</v>
      </c>
      <c r="I148">
        <v>144</v>
      </c>
      <c r="K148">
        <v>166</v>
      </c>
      <c r="L148" s="9"/>
      <c r="M148" s="9"/>
      <c r="N148" s="9" t="s">
        <v>193</v>
      </c>
      <c r="O148" s="9"/>
      <c r="P148" s="9" t="s">
        <v>193</v>
      </c>
      <c r="Q148" s="9" t="s">
        <v>193</v>
      </c>
      <c r="S148" s="14"/>
      <c r="T148" s="11"/>
      <c r="U148" s="11"/>
      <c r="V148" s="17">
        <f>COUNTA(TableAllYears[[#This Row],[Thermal Cycling]:[PID+ (2014)]])</f>
        <v>3</v>
      </c>
      <c r="W148" s="9" t="s">
        <v>456</v>
      </c>
      <c r="X148" s="9"/>
      <c r="Y148" s="9"/>
      <c r="Z148" s="9"/>
      <c r="AA148" s="9" t="s">
        <v>440</v>
      </c>
      <c r="AB148" s="9"/>
      <c r="AC148" s="9"/>
      <c r="AD148" s="9"/>
    </row>
    <row r="149" spans="1:30" x14ac:dyDescent="0.3">
      <c r="A149" s="9">
        <v>2024</v>
      </c>
      <c r="B149" s="9" t="s">
        <v>903</v>
      </c>
      <c r="C149" s="9" t="s">
        <v>418</v>
      </c>
      <c r="D149" t="s">
        <v>430</v>
      </c>
      <c r="E149">
        <v>430</v>
      </c>
      <c r="F149">
        <v>475</v>
      </c>
      <c r="G149" s="9" t="s">
        <v>28</v>
      </c>
      <c r="H149" s="9" t="s">
        <v>55</v>
      </c>
      <c r="I149" s="9"/>
      <c r="J149" s="9"/>
      <c r="K149" s="9">
        <v>182</v>
      </c>
      <c r="L149" s="9">
        <v>96</v>
      </c>
      <c r="M149" s="9"/>
      <c r="N149" s="9" t="s">
        <v>193</v>
      </c>
      <c r="O149" s="9"/>
      <c r="P149" s="9"/>
      <c r="Q149" s="9" t="s">
        <v>193</v>
      </c>
      <c r="S149" s="14"/>
      <c r="T149" s="11"/>
      <c r="U149" s="11"/>
      <c r="V149" s="17">
        <f>COUNTA(TableAllYears[[#This Row],[Thermal Cycling]:[PID+ (2014)]])</f>
        <v>2</v>
      </c>
      <c r="W149" t="s">
        <v>1122</v>
      </c>
      <c r="X149" t="s">
        <v>456</v>
      </c>
      <c r="AA149" s="9" t="s">
        <v>30</v>
      </c>
      <c r="AB149" s="9" t="s">
        <v>440</v>
      </c>
      <c r="AC149" s="9"/>
      <c r="AD149" s="9"/>
    </row>
    <row r="150" spans="1:30" x14ac:dyDescent="0.3">
      <c r="A150" s="9">
        <v>2024</v>
      </c>
      <c r="B150" s="9" t="s">
        <v>904</v>
      </c>
      <c r="C150" s="9" t="s">
        <v>418</v>
      </c>
      <c r="D150" t="s">
        <v>430</v>
      </c>
      <c r="E150">
        <v>430</v>
      </c>
      <c r="F150">
        <v>475</v>
      </c>
      <c r="G150" s="9" t="s">
        <v>53</v>
      </c>
      <c r="H150" s="9" t="s">
        <v>55</v>
      </c>
      <c r="I150" s="9"/>
      <c r="J150" s="9"/>
      <c r="K150" s="9">
        <v>182</v>
      </c>
      <c r="L150" s="9">
        <v>96</v>
      </c>
      <c r="M150" s="9"/>
      <c r="N150" s="9" t="s">
        <v>193</v>
      </c>
      <c r="O150" s="9"/>
      <c r="P150" s="9"/>
      <c r="Q150" s="9" t="s">
        <v>193</v>
      </c>
      <c r="S150" s="14"/>
      <c r="T150" s="11"/>
      <c r="U150" s="11"/>
      <c r="V150" s="17">
        <f>COUNTA(TableAllYears[[#This Row],[Thermal Cycling]:[PID+ (2014)]])</f>
        <v>2</v>
      </c>
      <c r="W150" t="s">
        <v>1122</v>
      </c>
      <c r="X150" t="s">
        <v>456</v>
      </c>
      <c r="AA150" s="9" t="s">
        <v>30</v>
      </c>
      <c r="AB150" s="9" t="s">
        <v>440</v>
      </c>
      <c r="AC150" s="9"/>
      <c r="AD150" s="9"/>
    </row>
    <row r="151" spans="1:30" x14ac:dyDescent="0.3">
      <c r="A151" s="9">
        <v>2024</v>
      </c>
      <c r="B151" s="9" t="s">
        <v>905</v>
      </c>
      <c r="C151" s="9" t="s">
        <v>418</v>
      </c>
      <c r="D151" t="s">
        <v>430</v>
      </c>
      <c r="E151">
        <v>430</v>
      </c>
      <c r="F151">
        <v>475</v>
      </c>
      <c r="G151" s="9" t="s">
        <v>32</v>
      </c>
      <c r="H151" s="9" t="s">
        <v>55</v>
      </c>
      <c r="I151" s="9"/>
      <c r="J151" s="9"/>
      <c r="K151" s="9">
        <v>182</v>
      </c>
      <c r="L151" s="9">
        <v>96</v>
      </c>
      <c r="M151" s="9"/>
      <c r="N151" s="9"/>
      <c r="O151" s="9" t="s">
        <v>193</v>
      </c>
      <c r="P151" s="9"/>
      <c r="Q151" s="9" t="s">
        <v>193</v>
      </c>
      <c r="S151" s="14"/>
      <c r="T151" s="11"/>
      <c r="U151" s="11"/>
      <c r="V151" s="17">
        <f>COUNTA(TableAllYears[[#This Row],[Thermal Cycling]:[PID+ (2014)]])</f>
        <v>2</v>
      </c>
      <c r="W151" t="s">
        <v>1122</v>
      </c>
      <c r="X151" t="s">
        <v>456</v>
      </c>
      <c r="AA151" s="9" t="s">
        <v>30</v>
      </c>
      <c r="AB151" s="9" t="s">
        <v>440</v>
      </c>
      <c r="AC151" s="9"/>
      <c r="AD151" s="9"/>
    </row>
    <row r="152" spans="1:30" x14ac:dyDescent="0.3">
      <c r="A152" s="9">
        <v>2024</v>
      </c>
      <c r="B152" s="9" t="s">
        <v>911</v>
      </c>
      <c r="C152" s="9" t="s">
        <v>418</v>
      </c>
      <c r="D152" t="s">
        <v>431</v>
      </c>
      <c r="E152">
        <v>580</v>
      </c>
      <c r="F152">
        <v>625</v>
      </c>
      <c r="G152" s="9" t="s">
        <v>53</v>
      </c>
      <c r="H152" s="9" t="s">
        <v>55</v>
      </c>
      <c r="I152" s="9"/>
      <c r="J152" s="9"/>
      <c r="K152" s="9">
        <v>182</v>
      </c>
      <c r="L152" s="9">
        <v>96</v>
      </c>
      <c r="M152" s="9"/>
      <c r="N152" s="9" t="s">
        <v>193</v>
      </c>
      <c r="O152" s="9"/>
      <c r="P152" s="9"/>
      <c r="Q152" s="9" t="s">
        <v>193</v>
      </c>
      <c r="S152" s="14"/>
      <c r="T152" s="11"/>
      <c r="U152" s="11"/>
      <c r="V152" s="17">
        <f>COUNTA(TableAllYears[[#This Row],[Thermal Cycling]:[PID+ (2014)]])</f>
        <v>2</v>
      </c>
      <c r="W152" t="s">
        <v>1122</v>
      </c>
      <c r="X152" t="s">
        <v>456</v>
      </c>
      <c r="AA152" s="9" t="s">
        <v>30</v>
      </c>
      <c r="AB152" s="9" t="s">
        <v>440</v>
      </c>
      <c r="AC152" s="9"/>
      <c r="AD152" s="9"/>
    </row>
    <row r="153" spans="1:30" x14ac:dyDescent="0.3">
      <c r="A153" s="9">
        <v>2024</v>
      </c>
      <c r="B153" s="9" t="s">
        <v>901</v>
      </c>
      <c r="C153" s="9" t="s">
        <v>418</v>
      </c>
      <c r="D153" t="s">
        <v>1119</v>
      </c>
      <c r="E153">
        <v>280</v>
      </c>
      <c r="F153">
        <v>325</v>
      </c>
      <c r="G153" s="9" t="s">
        <v>32</v>
      </c>
      <c r="H153" s="9" t="s">
        <v>55</v>
      </c>
      <c r="I153" s="9"/>
      <c r="J153" s="9"/>
      <c r="K153" s="9">
        <v>182</v>
      </c>
      <c r="L153" s="9">
        <v>96</v>
      </c>
      <c r="M153" s="9"/>
      <c r="N153" s="9"/>
      <c r="O153" s="9"/>
      <c r="P153" s="9"/>
      <c r="Q153" s="9" t="s">
        <v>193</v>
      </c>
      <c r="S153" s="14"/>
      <c r="T153" s="11"/>
      <c r="U153" s="11"/>
      <c r="V153" s="17">
        <f>COUNTA(TableAllYears[[#This Row],[Thermal Cycling]:[PID+ (2014)]])</f>
        <v>1</v>
      </c>
      <c r="W153" t="s">
        <v>1122</v>
      </c>
      <c r="X153" t="s">
        <v>456</v>
      </c>
      <c r="AA153" s="9" t="s">
        <v>30</v>
      </c>
      <c r="AB153" s="9" t="s">
        <v>440</v>
      </c>
      <c r="AC153" s="9"/>
      <c r="AD153" s="9"/>
    </row>
    <row r="154" spans="1:30" x14ac:dyDescent="0.3">
      <c r="A154" s="9">
        <v>2024</v>
      </c>
      <c r="B154" s="9" t="s">
        <v>902</v>
      </c>
      <c r="C154" s="9" t="s">
        <v>418</v>
      </c>
      <c r="D154" t="s">
        <v>433</v>
      </c>
      <c r="E154">
        <v>330</v>
      </c>
      <c r="F154">
        <v>375</v>
      </c>
      <c r="G154" s="9" t="s">
        <v>32</v>
      </c>
      <c r="H154" s="9" t="s">
        <v>55</v>
      </c>
      <c r="I154" s="9"/>
      <c r="J154" s="9"/>
      <c r="K154" s="9">
        <v>182</v>
      </c>
      <c r="L154" s="9">
        <v>96</v>
      </c>
      <c r="M154" s="9"/>
      <c r="N154" s="9"/>
      <c r="O154" s="9"/>
      <c r="P154" s="9"/>
      <c r="Q154" s="9" t="s">
        <v>193</v>
      </c>
      <c r="S154" s="14"/>
      <c r="T154" s="11"/>
      <c r="U154" s="11"/>
      <c r="V154" s="17">
        <f>COUNTA(TableAllYears[[#This Row],[Thermal Cycling]:[PID+ (2014)]])</f>
        <v>1</v>
      </c>
      <c r="W154" t="s">
        <v>1122</v>
      </c>
      <c r="X154" t="s">
        <v>456</v>
      </c>
      <c r="AA154" s="9" t="s">
        <v>30</v>
      </c>
      <c r="AB154" s="9" t="s">
        <v>440</v>
      </c>
      <c r="AC154" s="9"/>
      <c r="AD154" s="9"/>
    </row>
    <row r="155" spans="1:30" x14ac:dyDescent="0.3">
      <c r="A155" s="9">
        <v>2024</v>
      </c>
      <c r="B155" s="9" t="s">
        <v>907</v>
      </c>
      <c r="C155" s="9" t="s">
        <v>418</v>
      </c>
      <c r="D155" t="s">
        <v>434</v>
      </c>
      <c r="E155">
        <v>480</v>
      </c>
      <c r="F155">
        <v>525</v>
      </c>
      <c r="G155" s="9" t="s">
        <v>32</v>
      </c>
      <c r="H155" s="9" t="s">
        <v>55</v>
      </c>
      <c r="I155" s="9"/>
      <c r="J155" s="9"/>
      <c r="K155" s="9">
        <v>182</v>
      </c>
      <c r="L155" s="9">
        <v>96</v>
      </c>
      <c r="M155" s="9"/>
      <c r="N155" s="9"/>
      <c r="O155" s="9"/>
      <c r="P155" s="9"/>
      <c r="Q155" s="9" t="s">
        <v>193</v>
      </c>
      <c r="S155" s="14"/>
      <c r="T155" s="11"/>
      <c r="U155" s="11"/>
      <c r="V155" s="17">
        <f>COUNTA(TableAllYears[[#This Row],[Thermal Cycling]:[PID+ (2014)]])</f>
        <v>1</v>
      </c>
      <c r="W155" t="s">
        <v>1122</v>
      </c>
      <c r="X155" t="s">
        <v>456</v>
      </c>
      <c r="AA155" s="9" t="s">
        <v>30</v>
      </c>
      <c r="AB155" s="9" t="s">
        <v>440</v>
      </c>
      <c r="AC155" s="9"/>
      <c r="AD155" s="9"/>
    </row>
    <row r="156" spans="1:30" x14ac:dyDescent="0.3">
      <c r="A156" s="9">
        <v>2024</v>
      </c>
      <c r="B156" s="9" t="s">
        <v>908</v>
      </c>
      <c r="C156" s="9" t="s">
        <v>418</v>
      </c>
      <c r="D156" t="s">
        <v>434</v>
      </c>
      <c r="E156">
        <v>480</v>
      </c>
      <c r="F156">
        <v>525</v>
      </c>
      <c r="G156" s="9" t="s">
        <v>32</v>
      </c>
      <c r="H156" s="9" t="s">
        <v>55</v>
      </c>
      <c r="I156" s="9"/>
      <c r="J156" s="9"/>
      <c r="K156" s="9">
        <v>182</v>
      </c>
      <c r="L156" s="9">
        <v>96</v>
      </c>
      <c r="M156" s="9"/>
      <c r="N156" s="9"/>
      <c r="O156" s="9"/>
      <c r="P156" s="9"/>
      <c r="Q156" s="9" t="s">
        <v>193</v>
      </c>
      <c r="S156" s="14"/>
      <c r="T156" s="11"/>
      <c r="U156" s="11"/>
      <c r="V156" s="17">
        <f>COUNTA(TableAllYears[[#This Row],[Thermal Cycling]:[PID+ (2014)]])</f>
        <v>1</v>
      </c>
      <c r="W156" t="s">
        <v>1122</v>
      </c>
      <c r="X156" t="s">
        <v>456</v>
      </c>
      <c r="AA156" s="9" t="s">
        <v>30</v>
      </c>
      <c r="AB156" s="9" t="s">
        <v>440</v>
      </c>
      <c r="AC156" s="9"/>
      <c r="AD156" s="9"/>
    </row>
    <row r="157" spans="1:30" x14ac:dyDescent="0.3">
      <c r="A157" s="9">
        <v>2024</v>
      </c>
      <c r="B157" s="9" t="s">
        <v>912</v>
      </c>
      <c r="C157" s="9" t="s">
        <v>418</v>
      </c>
      <c r="D157" t="s">
        <v>1119</v>
      </c>
      <c r="E157">
        <v>280</v>
      </c>
      <c r="F157">
        <v>325</v>
      </c>
      <c r="G157" s="9" t="s">
        <v>32</v>
      </c>
      <c r="H157" s="9" t="s">
        <v>13</v>
      </c>
      <c r="I157" s="9"/>
      <c r="J157" s="9"/>
      <c r="K157" s="9">
        <v>182</v>
      </c>
      <c r="L157" s="9">
        <v>91</v>
      </c>
      <c r="M157" s="9"/>
      <c r="N157" s="9"/>
      <c r="O157" s="9"/>
      <c r="P157" s="9"/>
      <c r="Q157" s="9" t="s">
        <v>193</v>
      </c>
      <c r="S157" s="14"/>
      <c r="T157" s="11"/>
      <c r="U157" s="11"/>
      <c r="V157" s="17">
        <f>COUNTA(TableAllYears[[#This Row],[Thermal Cycling]:[PID+ (2014)]])</f>
        <v>1</v>
      </c>
      <c r="W157" t="s">
        <v>1122</v>
      </c>
      <c r="X157" t="s">
        <v>456</v>
      </c>
      <c r="AA157" s="9" t="s">
        <v>30</v>
      </c>
      <c r="AB157" s="9" t="s">
        <v>440</v>
      </c>
      <c r="AC157" s="9"/>
      <c r="AD157" s="9"/>
    </row>
    <row r="158" spans="1:30" x14ac:dyDescent="0.3">
      <c r="A158" s="9">
        <v>2024</v>
      </c>
      <c r="B158" s="9" t="s">
        <v>913</v>
      </c>
      <c r="C158" s="9" t="s">
        <v>418</v>
      </c>
      <c r="D158" t="s">
        <v>1120</v>
      </c>
      <c r="E158">
        <v>0</v>
      </c>
      <c r="F158">
        <v>280</v>
      </c>
      <c r="G158" s="9" t="s">
        <v>32</v>
      </c>
      <c r="H158" s="9" t="s">
        <v>13</v>
      </c>
      <c r="I158" s="9"/>
      <c r="J158" s="9"/>
      <c r="K158" s="9">
        <v>182</v>
      </c>
      <c r="L158" s="9">
        <v>91</v>
      </c>
      <c r="M158" s="9"/>
      <c r="N158" s="9"/>
      <c r="O158" s="9"/>
      <c r="P158" s="9"/>
      <c r="Q158" s="9" t="s">
        <v>193</v>
      </c>
      <c r="S158" s="14"/>
      <c r="T158" s="11"/>
      <c r="U158" s="11"/>
      <c r="V158" s="17">
        <f>COUNTA(TableAllYears[[#This Row],[Thermal Cycling]:[PID+ (2014)]])</f>
        <v>1</v>
      </c>
      <c r="W158" t="s">
        <v>1122</v>
      </c>
      <c r="X158" t="s">
        <v>456</v>
      </c>
      <c r="AA158" s="9" t="s">
        <v>30</v>
      </c>
      <c r="AB158" s="9" t="s">
        <v>440</v>
      </c>
      <c r="AC158" s="9"/>
      <c r="AD158" s="9"/>
    </row>
    <row r="159" spans="1:30" x14ac:dyDescent="0.3">
      <c r="A159" s="9">
        <v>2024</v>
      </c>
      <c r="B159" s="9" t="s">
        <v>914</v>
      </c>
      <c r="C159" s="9" t="s">
        <v>418</v>
      </c>
      <c r="D159" t="s">
        <v>192</v>
      </c>
      <c r="E159">
        <v>380</v>
      </c>
      <c r="F159">
        <v>425</v>
      </c>
      <c r="G159" s="9" t="s">
        <v>32</v>
      </c>
      <c r="H159" s="9" t="s">
        <v>13</v>
      </c>
      <c r="I159" s="9"/>
      <c r="J159" s="9"/>
      <c r="K159" s="9">
        <v>182</v>
      </c>
      <c r="L159" s="9">
        <v>91</v>
      </c>
      <c r="M159" s="9"/>
      <c r="N159" s="9"/>
      <c r="O159" s="9"/>
      <c r="P159" s="9"/>
      <c r="Q159" s="9" t="s">
        <v>193</v>
      </c>
      <c r="S159" s="14"/>
      <c r="T159" s="11"/>
      <c r="U159" s="11"/>
      <c r="V159" s="17">
        <f>COUNTA(TableAllYears[[#This Row],[Thermal Cycling]:[PID+ (2014)]])</f>
        <v>1</v>
      </c>
      <c r="W159" t="s">
        <v>1122</v>
      </c>
      <c r="X159" t="s">
        <v>456</v>
      </c>
      <c r="AA159" s="9" t="s">
        <v>30</v>
      </c>
      <c r="AB159" s="9" t="s">
        <v>440</v>
      </c>
      <c r="AC159" s="9"/>
      <c r="AD159" s="9"/>
    </row>
    <row r="160" spans="1:30" x14ac:dyDescent="0.3">
      <c r="A160" s="9">
        <v>2024</v>
      </c>
      <c r="B160" s="9" t="s">
        <v>916</v>
      </c>
      <c r="C160" s="9" t="s">
        <v>418</v>
      </c>
      <c r="D160" t="s">
        <v>429</v>
      </c>
      <c r="E160">
        <v>530</v>
      </c>
      <c r="F160">
        <v>575</v>
      </c>
      <c r="G160" s="9" t="s">
        <v>28</v>
      </c>
      <c r="H160" s="9" t="s">
        <v>13</v>
      </c>
      <c r="I160" s="9"/>
      <c r="J160" s="9"/>
      <c r="K160" s="9">
        <v>182</v>
      </c>
      <c r="L160" s="9">
        <v>91</v>
      </c>
      <c r="M160" s="9"/>
      <c r="N160" s="9"/>
      <c r="O160" s="9"/>
      <c r="P160" s="9"/>
      <c r="Q160" s="9" t="s">
        <v>193</v>
      </c>
      <c r="S160" s="14"/>
      <c r="T160" s="11"/>
      <c r="U160" s="11"/>
      <c r="V160" s="17">
        <f>COUNTA(TableAllYears[[#This Row],[Thermal Cycling]:[PID+ (2014)]])</f>
        <v>1</v>
      </c>
      <c r="W160" t="s">
        <v>1122</v>
      </c>
      <c r="X160" t="s">
        <v>456</v>
      </c>
      <c r="AA160" s="9" t="s">
        <v>30</v>
      </c>
      <c r="AB160" s="9" t="s">
        <v>440</v>
      </c>
      <c r="AC160" s="9"/>
      <c r="AD160" s="9"/>
    </row>
    <row r="161" spans="1:30" x14ac:dyDescent="0.3">
      <c r="A161" s="9">
        <v>2024</v>
      </c>
      <c r="B161" s="9" t="s">
        <v>917</v>
      </c>
      <c r="C161" s="9" t="s">
        <v>418</v>
      </c>
      <c r="D161" t="s">
        <v>429</v>
      </c>
      <c r="E161">
        <v>530</v>
      </c>
      <c r="F161">
        <v>575</v>
      </c>
      <c r="G161" s="9" t="s">
        <v>32</v>
      </c>
      <c r="H161" s="9" t="s">
        <v>13</v>
      </c>
      <c r="I161" s="9"/>
      <c r="J161" s="9"/>
      <c r="K161" s="9">
        <v>182</v>
      </c>
      <c r="L161" s="9">
        <v>91</v>
      </c>
      <c r="M161" s="9"/>
      <c r="N161" s="9"/>
      <c r="O161" s="9"/>
      <c r="P161" s="9"/>
      <c r="Q161" s="9" t="s">
        <v>193</v>
      </c>
      <c r="S161" s="14"/>
      <c r="T161" s="11"/>
      <c r="U161" s="11"/>
      <c r="V161" s="17">
        <f>COUNTA(TableAllYears[[#This Row],[Thermal Cycling]:[PID+ (2014)]])</f>
        <v>1</v>
      </c>
      <c r="W161" t="s">
        <v>1122</v>
      </c>
      <c r="X161" t="s">
        <v>456</v>
      </c>
      <c r="AA161" s="9" t="s">
        <v>30</v>
      </c>
      <c r="AB161" s="9" t="s">
        <v>440</v>
      </c>
      <c r="AC161" s="9"/>
      <c r="AD161" s="9"/>
    </row>
    <row r="162" spans="1:30" x14ac:dyDescent="0.3">
      <c r="A162" s="9">
        <v>2024</v>
      </c>
      <c r="B162" s="9" t="s">
        <v>919</v>
      </c>
      <c r="C162" s="9" t="s">
        <v>418</v>
      </c>
      <c r="D162" t="s">
        <v>430</v>
      </c>
      <c r="E162">
        <v>430</v>
      </c>
      <c r="F162">
        <v>475</v>
      </c>
      <c r="G162" s="9" t="s">
        <v>32</v>
      </c>
      <c r="H162" s="9" t="s">
        <v>13</v>
      </c>
      <c r="I162" s="9"/>
      <c r="J162" s="9"/>
      <c r="K162" s="9">
        <v>182</v>
      </c>
      <c r="L162" s="9">
        <v>91</v>
      </c>
      <c r="M162" s="9"/>
      <c r="N162" s="9"/>
      <c r="O162" s="9"/>
      <c r="P162" s="9"/>
      <c r="Q162" s="9" t="s">
        <v>193</v>
      </c>
      <c r="S162" s="14"/>
      <c r="T162" s="11"/>
      <c r="U162" s="11"/>
      <c r="V162" s="17">
        <f>COUNTA(TableAllYears[[#This Row],[Thermal Cycling]:[PID+ (2014)]])</f>
        <v>1</v>
      </c>
      <c r="W162" t="s">
        <v>1122</v>
      </c>
      <c r="X162" t="s">
        <v>456</v>
      </c>
      <c r="AA162" s="9" t="s">
        <v>30</v>
      </c>
      <c r="AB162" s="9" t="s">
        <v>440</v>
      </c>
      <c r="AC162" s="9"/>
      <c r="AD162" s="9"/>
    </row>
    <row r="163" spans="1:30" x14ac:dyDescent="0.3">
      <c r="A163" s="9">
        <v>2024</v>
      </c>
      <c r="B163" s="9" t="s">
        <v>922</v>
      </c>
      <c r="C163" s="9" t="s">
        <v>418</v>
      </c>
      <c r="D163" t="s">
        <v>434</v>
      </c>
      <c r="E163">
        <v>480</v>
      </c>
      <c r="F163">
        <v>525</v>
      </c>
      <c r="G163" s="9" t="s">
        <v>32</v>
      </c>
      <c r="H163" s="9" t="s">
        <v>13</v>
      </c>
      <c r="I163" s="9"/>
      <c r="J163" s="9"/>
      <c r="K163" s="9">
        <v>182</v>
      </c>
      <c r="L163" s="9">
        <v>91</v>
      </c>
      <c r="M163" s="9"/>
      <c r="N163" s="9"/>
      <c r="O163" s="9"/>
      <c r="P163" s="9"/>
      <c r="Q163" s="9" t="s">
        <v>193</v>
      </c>
      <c r="S163" s="14"/>
      <c r="T163" s="11"/>
      <c r="U163" s="11"/>
      <c r="V163" s="17">
        <f>COUNTA(TableAllYears[[#This Row],[Thermal Cycling]:[PID+ (2014)]])</f>
        <v>1</v>
      </c>
      <c r="W163" t="s">
        <v>1122</v>
      </c>
      <c r="X163" t="s">
        <v>456</v>
      </c>
      <c r="AA163" s="9" t="s">
        <v>30</v>
      </c>
      <c r="AB163" s="9" t="s">
        <v>440</v>
      </c>
      <c r="AC163" s="9"/>
      <c r="AD163" s="9"/>
    </row>
    <row r="164" spans="1:30" x14ac:dyDescent="0.3">
      <c r="A164">
        <v>2016</v>
      </c>
      <c r="C164" t="s">
        <v>764</v>
      </c>
      <c r="L164" s="9"/>
      <c r="M164" s="9"/>
      <c r="N164" s="9" t="s">
        <v>193</v>
      </c>
      <c r="O164" s="9"/>
      <c r="P164" s="9" t="s">
        <v>193</v>
      </c>
      <c r="Q164" s="9"/>
      <c r="S164" s="14"/>
      <c r="T164" s="11"/>
      <c r="U164" s="11"/>
      <c r="V164" s="17">
        <f>COUNTA(TableAllYears[[#This Row],[Thermal Cycling]:[PID+ (2014)]])</f>
        <v>2</v>
      </c>
      <c r="W164" s="9" t="s">
        <v>765</v>
      </c>
      <c r="X164" s="9"/>
      <c r="Y164" s="9"/>
      <c r="Z164" s="9"/>
      <c r="AA164" s="9" t="s">
        <v>77</v>
      </c>
      <c r="AB164" s="9"/>
      <c r="AC164" s="9"/>
      <c r="AD164" s="9"/>
    </row>
    <row r="165" spans="1:30" x14ac:dyDescent="0.3">
      <c r="A165" s="9">
        <v>2024</v>
      </c>
      <c r="B165" s="9" t="s">
        <v>986</v>
      </c>
      <c r="C165" s="9" t="s">
        <v>984</v>
      </c>
      <c r="D165" t="s">
        <v>431</v>
      </c>
      <c r="E165">
        <v>580</v>
      </c>
      <c r="F165">
        <v>625</v>
      </c>
      <c r="G165" s="9" t="s">
        <v>28</v>
      </c>
      <c r="H165" s="9" t="s">
        <v>55</v>
      </c>
      <c r="I165" s="9"/>
      <c r="J165" s="9"/>
      <c r="K165" s="9">
        <v>182</v>
      </c>
      <c r="L165" s="9">
        <v>92</v>
      </c>
      <c r="M165" s="9" t="s">
        <v>193</v>
      </c>
      <c r="N165" s="9" t="s">
        <v>193</v>
      </c>
      <c r="O165" s="9" t="s">
        <v>193</v>
      </c>
      <c r="P165" s="9"/>
      <c r="Q165" s="9" t="s">
        <v>193</v>
      </c>
      <c r="R165" t="s">
        <v>193</v>
      </c>
      <c r="S165" s="14"/>
      <c r="T165" s="11"/>
      <c r="U165" s="11"/>
      <c r="V165" s="17">
        <f>COUNTA(TableAllYears[[#This Row],[Thermal Cycling]:[PID+ (2014)]])</f>
        <v>5</v>
      </c>
      <c r="W165" t="s">
        <v>749</v>
      </c>
      <c r="AA165" s="9" t="s">
        <v>30</v>
      </c>
      <c r="AB165" s="9"/>
      <c r="AC165" s="9"/>
      <c r="AD165" s="9"/>
    </row>
    <row r="166" spans="1:30" x14ac:dyDescent="0.3">
      <c r="A166" s="9">
        <v>2024</v>
      </c>
      <c r="B166" s="9" t="s">
        <v>985</v>
      </c>
      <c r="C166" s="9" t="s">
        <v>984</v>
      </c>
      <c r="D166" t="s">
        <v>430</v>
      </c>
      <c r="E166">
        <v>430</v>
      </c>
      <c r="F166">
        <v>475</v>
      </c>
      <c r="G166" s="9" t="s">
        <v>28</v>
      </c>
      <c r="H166" s="9" t="s">
        <v>55</v>
      </c>
      <c r="I166" s="9"/>
      <c r="J166" s="9"/>
      <c r="K166" s="9">
        <v>182</v>
      </c>
      <c r="L166" s="9">
        <v>92</v>
      </c>
      <c r="M166" s="9" t="s">
        <v>193</v>
      </c>
      <c r="N166" s="9" t="s">
        <v>193</v>
      </c>
      <c r="O166" s="9" t="s">
        <v>193</v>
      </c>
      <c r="P166" s="9"/>
      <c r="Q166" s="9" t="s">
        <v>193</v>
      </c>
      <c r="S166" s="14"/>
      <c r="T166" s="11"/>
      <c r="U166" s="11"/>
      <c r="V166" s="17">
        <f>COUNTA(TableAllYears[[#This Row],[Thermal Cycling]:[PID+ (2014)]])</f>
        <v>4</v>
      </c>
      <c r="W166" t="s">
        <v>749</v>
      </c>
      <c r="AA166" s="9" t="s">
        <v>30</v>
      </c>
      <c r="AB166" s="9"/>
      <c r="AC166" s="9"/>
      <c r="AD166" s="9"/>
    </row>
    <row r="167" spans="1:30" x14ac:dyDescent="0.3">
      <c r="A167" s="9">
        <v>2024</v>
      </c>
      <c r="B167" s="9" t="s">
        <v>987</v>
      </c>
      <c r="C167" s="9" t="s">
        <v>984</v>
      </c>
      <c r="D167" t="s">
        <v>431</v>
      </c>
      <c r="E167">
        <v>580</v>
      </c>
      <c r="F167">
        <v>625</v>
      </c>
      <c r="G167" s="9" t="s">
        <v>28</v>
      </c>
      <c r="H167" s="9" t="s">
        <v>55</v>
      </c>
      <c r="I167" s="9"/>
      <c r="J167" s="9"/>
      <c r="K167" s="9">
        <v>182</v>
      </c>
      <c r="L167" s="9">
        <v>92</v>
      </c>
      <c r="M167" s="9"/>
      <c r="N167" s="9" t="s">
        <v>193</v>
      </c>
      <c r="O167" s="9"/>
      <c r="P167" s="9"/>
      <c r="Q167" s="9" t="s">
        <v>193</v>
      </c>
      <c r="S167" s="14"/>
      <c r="T167" s="11"/>
      <c r="U167" s="11"/>
      <c r="V167" s="17">
        <f>COUNTA(TableAllYears[[#This Row],[Thermal Cycling]:[PID+ (2014)]])</f>
        <v>2</v>
      </c>
      <c r="W167" t="s">
        <v>749</v>
      </c>
      <c r="AA167" s="9" t="s">
        <v>30</v>
      </c>
      <c r="AB167" s="9"/>
      <c r="AC167" s="9"/>
      <c r="AD167" s="9"/>
    </row>
    <row r="168" spans="1:30" x14ac:dyDescent="0.3">
      <c r="A168" s="9">
        <v>2024</v>
      </c>
      <c r="B168" s="9" t="s">
        <v>989</v>
      </c>
      <c r="C168" s="9" t="s">
        <v>988</v>
      </c>
      <c r="D168" t="s">
        <v>192</v>
      </c>
      <c r="E168">
        <v>380</v>
      </c>
      <c r="F168">
        <v>425</v>
      </c>
      <c r="G168" s="9" t="s">
        <v>11</v>
      </c>
      <c r="H168" s="9" t="s">
        <v>13</v>
      </c>
      <c r="I168" s="9"/>
      <c r="J168" s="9"/>
      <c r="K168" s="9">
        <v>182</v>
      </c>
      <c r="L168" s="9">
        <v>91</v>
      </c>
      <c r="M168" s="9"/>
      <c r="N168" s="9"/>
      <c r="O168" s="9" t="s">
        <v>193</v>
      </c>
      <c r="P168" s="9"/>
      <c r="Q168" s="9" t="s">
        <v>193</v>
      </c>
      <c r="S168" s="14"/>
      <c r="T168" s="11"/>
      <c r="U168" s="11"/>
      <c r="V168" s="17">
        <f>COUNTA(TableAllYears[[#This Row],[Thermal Cycling]:[PID+ (2014)]])</f>
        <v>2</v>
      </c>
      <c r="W168" t="s">
        <v>1123</v>
      </c>
      <c r="AA168" s="9" t="s">
        <v>45</v>
      </c>
      <c r="AB168" s="9"/>
      <c r="AC168" s="9"/>
      <c r="AD168" s="9"/>
    </row>
    <row r="169" spans="1:30" x14ac:dyDescent="0.3">
      <c r="A169" s="9">
        <v>2024</v>
      </c>
      <c r="B169" s="9" t="s">
        <v>990</v>
      </c>
      <c r="C169" s="9" t="s">
        <v>988</v>
      </c>
      <c r="D169" t="s">
        <v>430</v>
      </c>
      <c r="E169">
        <v>430</v>
      </c>
      <c r="F169">
        <v>475</v>
      </c>
      <c r="G169" s="9" t="s">
        <v>11</v>
      </c>
      <c r="H169" s="9" t="s">
        <v>13</v>
      </c>
      <c r="I169" s="9"/>
      <c r="J169" s="9"/>
      <c r="K169" s="9">
        <v>182</v>
      </c>
      <c r="L169" s="9">
        <v>91</v>
      </c>
      <c r="M169" s="9"/>
      <c r="N169" s="9"/>
      <c r="O169" s="9"/>
      <c r="P169" s="9"/>
      <c r="Q169" s="9" t="s">
        <v>193</v>
      </c>
      <c r="S169" s="14"/>
      <c r="T169" s="11"/>
      <c r="U169" s="11"/>
      <c r="V169" s="17">
        <f>COUNTA(TableAllYears[[#This Row],[Thermal Cycling]:[PID+ (2014)]])</f>
        <v>1</v>
      </c>
      <c r="W169" t="s">
        <v>1123</v>
      </c>
      <c r="AA169" s="9" t="s">
        <v>45</v>
      </c>
      <c r="AB169" s="9"/>
      <c r="AC169" s="9"/>
      <c r="AD169" s="9"/>
    </row>
    <row r="170" spans="1:30" x14ac:dyDescent="0.3">
      <c r="A170" s="9">
        <v>2024</v>
      </c>
      <c r="B170" s="9" t="s">
        <v>991</v>
      </c>
      <c r="C170" s="9" t="s">
        <v>988</v>
      </c>
      <c r="D170" t="s">
        <v>429</v>
      </c>
      <c r="E170">
        <v>530</v>
      </c>
      <c r="F170">
        <v>575</v>
      </c>
      <c r="G170" s="9" t="s">
        <v>11</v>
      </c>
      <c r="H170" s="9" t="s">
        <v>13</v>
      </c>
      <c r="I170" s="9"/>
      <c r="J170" s="9"/>
      <c r="K170" s="9">
        <v>182</v>
      </c>
      <c r="L170" s="9">
        <v>91</v>
      </c>
      <c r="M170" s="9"/>
      <c r="N170" s="9"/>
      <c r="O170" s="9"/>
      <c r="P170" s="9"/>
      <c r="Q170" s="9" t="s">
        <v>193</v>
      </c>
      <c r="S170" s="14"/>
      <c r="T170" s="11"/>
      <c r="U170" s="11"/>
      <c r="V170" s="17">
        <f>COUNTA(TableAllYears[[#This Row],[Thermal Cycling]:[PID+ (2014)]])</f>
        <v>1</v>
      </c>
      <c r="W170" t="s">
        <v>1123</v>
      </c>
      <c r="AA170" s="9" t="s">
        <v>45</v>
      </c>
      <c r="AB170" s="9"/>
      <c r="AC170" s="9"/>
      <c r="AD170" s="9"/>
    </row>
    <row r="171" spans="1:30" x14ac:dyDescent="0.3">
      <c r="A171" s="9">
        <v>2024</v>
      </c>
      <c r="B171" s="9" t="s">
        <v>867</v>
      </c>
      <c r="C171" s="9" t="s">
        <v>415</v>
      </c>
      <c r="D171" t="s">
        <v>430</v>
      </c>
      <c r="E171">
        <v>430</v>
      </c>
      <c r="F171">
        <v>475</v>
      </c>
      <c r="G171" s="9" t="s">
        <v>28</v>
      </c>
      <c r="H171" s="9" t="s">
        <v>55</v>
      </c>
      <c r="I171" s="9"/>
      <c r="J171" s="9"/>
      <c r="K171" s="9">
        <v>182</v>
      </c>
      <c r="L171" s="9">
        <v>91</v>
      </c>
      <c r="M171" s="9" t="s">
        <v>193</v>
      </c>
      <c r="N171" s="9" t="s">
        <v>193</v>
      </c>
      <c r="O171" s="9" t="s">
        <v>193</v>
      </c>
      <c r="P171" s="9" t="s">
        <v>193</v>
      </c>
      <c r="Q171" s="9" t="s">
        <v>193</v>
      </c>
      <c r="S171" s="14"/>
      <c r="T171" s="11"/>
      <c r="U171" s="11"/>
      <c r="V171" s="17">
        <f>COUNTA(TableAllYears[[#This Row],[Thermal Cycling]:[PID+ (2014)]])</f>
        <v>5</v>
      </c>
      <c r="W171" t="s">
        <v>1124</v>
      </c>
      <c r="X171" t="s">
        <v>48</v>
      </c>
      <c r="AA171" s="9" t="s">
        <v>30</v>
      </c>
      <c r="AB171" s="9"/>
      <c r="AC171" s="9"/>
      <c r="AD171" s="9"/>
    </row>
    <row r="172" spans="1:30" x14ac:dyDescent="0.3">
      <c r="A172" s="9">
        <v>2024</v>
      </c>
      <c r="B172" s="9" t="s">
        <v>868</v>
      </c>
      <c r="C172" s="9" t="s">
        <v>415</v>
      </c>
      <c r="D172" t="s">
        <v>430</v>
      </c>
      <c r="E172">
        <v>430</v>
      </c>
      <c r="F172">
        <v>475</v>
      </c>
      <c r="G172" s="9" t="s">
        <v>28</v>
      </c>
      <c r="H172" s="9" t="s">
        <v>55</v>
      </c>
      <c r="I172" s="9"/>
      <c r="J172" s="9"/>
      <c r="K172" s="9">
        <v>182</v>
      </c>
      <c r="L172" s="9">
        <v>91</v>
      </c>
      <c r="M172" s="9" t="s">
        <v>193</v>
      </c>
      <c r="N172" s="9" t="s">
        <v>193</v>
      </c>
      <c r="O172" s="9" t="s">
        <v>193</v>
      </c>
      <c r="P172" s="9" t="s">
        <v>193</v>
      </c>
      <c r="Q172" s="9" t="s">
        <v>193</v>
      </c>
      <c r="S172" s="14"/>
      <c r="T172" s="11"/>
      <c r="U172" s="11"/>
      <c r="V172" s="17">
        <f>COUNTA(TableAllYears[[#This Row],[Thermal Cycling]:[PID+ (2014)]])</f>
        <v>5</v>
      </c>
      <c r="W172" t="s">
        <v>1124</v>
      </c>
      <c r="X172" t="s">
        <v>48</v>
      </c>
      <c r="AA172" s="9" t="s">
        <v>30</v>
      </c>
      <c r="AB172" s="9"/>
      <c r="AC172" s="9"/>
      <c r="AD172" s="9"/>
    </row>
    <row r="173" spans="1:30" x14ac:dyDescent="0.3">
      <c r="A173" s="9">
        <v>2024</v>
      </c>
      <c r="B173" s="9" t="s">
        <v>869</v>
      </c>
      <c r="C173" s="9" t="s">
        <v>415</v>
      </c>
      <c r="D173" t="s">
        <v>431</v>
      </c>
      <c r="E173">
        <v>580</v>
      </c>
      <c r="F173">
        <v>625</v>
      </c>
      <c r="G173" s="9" t="s">
        <v>28</v>
      </c>
      <c r="H173" s="9" t="s">
        <v>55</v>
      </c>
      <c r="I173" s="9"/>
      <c r="J173" s="9"/>
      <c r="K173" s="9">
        <v>182</v>
      </c>
      <c r="L173" s="9">
        <v>91</v>
      </c>
      <c r="M173" s="9" t="s">
        <v>193</v>
      </c>
      <c r="N173" s="9" t="s">
        <v>193</v>
      </c>
      <c r="O173" s="9" t="s">
        <v>193</v>
      </c>
      <c r="P173" s="9" t="s">
        <v>193</v>
      </c>
      <c r="Q173" s="9" t="s">
        <v>193</v>
      </c>
      <c r="S173" s="14"/>
      <c r="T173" s="11"/>
      <c r="U173" s="11"/>
      <c r="V173" s="17">
        <f>COUNTA(TableAllYears[[#This Row],[Thermal Cycling]:[PID+ (2014)]])</f>
        <v>5</v>
      </c>
      <c r="W173" t="s">
        <v>1124</v>
      </c>
      <c r="X173" t="s">
        <v>48</v>
      </c>
      <c r="AA173" s="9" t="s">
        <v>30</v>
      </c>
      <c r="AB173" s="9"/>
      <c r="AC173" s="9"/>
      <c r="AD173" s="9"/>
    </row>
    <row r="174" spans="1:30" x14ac:dyDescent="0.3">
      <c r="A174" s="9">
        <v>2024</v>
      </c>
      <c r="B174" s="9" t="s">
        <v>872</v>
      </c>
      <c r="C174" s="9" t="s">
        <v>415</v>
      </c>
      <c r="D174" t="s">
        <v>1119</v>
      </c>
      <c r="E174">
        <v>280</v>
      </c>
      <c r="F174">
        <v>325</v>
      </c>
      <c r="G174" s="9" t="s">
        <v>28</v>
      </c>
      <c r="H174" s="9" t="s">
        <v>55</v>
      </c>
      <c r="I174" s="9"/>
      <c r="J174" s="9"/>
      <c r="K174" s="9">
        <v>182</v>
      </c>
      <c r="L174" s="9">
        <v>91</v>
      </c>
      <c r="M174" s="9" t="s">
        <v>193</v>
      </c>
      <c r="N174" s="9" t="s">
        <v>193</v>
      </c>
      <c r="O174" s="9" t="s">
        <v>193</v>
      </c>
      <c r="P174" s="9" t="s">
        <v>193</v>
      </c>
      <c r="Q174" s="9" t="s">
        <v>193</v>
      </c>
      <c r="S174" s="14"/>
      <c r="T174" s="11"/>
      <c r="U174" s="11"/>
      <c r="V174" s="17">
        <f>COUNTA(TableAllYears[[#This Row],[Thermal Cycling]:[PID+ (2014)]])</f>
        <v>5</v>
      </c>
      <c r="W174" t="s">
        <v>1124</v>
      </c>
      <c r="X174" t="s">
        <v>48</v>
      </c>
      <c r="AA174" s="9" t="s">
        <v>30</v>
      </c>
      <c r="AB174" s="9"/>
      <c r="AC174" s="9"/>
      <c r="AD174" s="9"/>
    </row>
    <row r="175" spans="1:30" x14ac:dyDescent="0.3">
      <c r="A175" s="9">
        <v>2024</v>
      </c>
      <c r="B175" s="9" t="s">
        <v>874</v>
      </c>
      <c r="C175" s="9" t="s">
        <v>415</v>
      </c>
      <c r="D175" t="s">
        <v>1119</v>
      </c>
      <c r="E175">
        <v>280</v>
      </c>
      <c r="F175">
        <v>325</v>
      </c>
      <c r="G175" s="9" t="s">
        <v>28</v>
      </c>
      <c r="H175" s="9" t="s">
        <v>55</v>
      </c>
      <c r="I175" s="9"/>
      <c r="J175" s="9"/>
      <c r="K175" s="9">
        <v>182</v>
      </c>
      <c r="L175" s="9">
        <v>91</v>
      </c>
      <c r="M175" s="9" t="s">
        <v>193</v>
      </c>
      <c r="N175" s="9" t="s">
        <v>193</v>
      </c>
      <c r="O175" s="9" t="s">
        <v>193</v>
      </c>
      <c r="P175" s="9" t="s">
        <v>193</v>
      </c>
      <c r="Q175" s="9" t="s">
        <v>193</v>
      </c>
      <c r="S175" s="14"/>
      <c r="T175" s="11"/>
      <c r="U175" s="11"/>
      <c r="V175" s="17">
        <f>COUNTA(TableAllYears[[#This Row],[Thermal Cycling]:[PID+ (2014)]])</f>
        <v>5</v>
      </c>
      <c r="W175" t="s">
        <v>1124</v>
      </c>
      <c r="X175" t="s">
        <v>48</v>
      </c>
      <c r="AA175" s="9" t="s">
        <v>30</v>
      </c>
      <c r="AB175" s="9"/>
      <c r="AC175" s="9"/>
      <c r="AD175" s="9"/>
    </row>
    <row r="176" spans="1:30" x14ac:dyDescent="0.3">
      <c r="A176" s="9">
        <v>2024</v>
      </c>
      <c r="B176" s="9" t="s">
        <v>875</v>
      </c>
      <c r="C176" s="9" t="s">
        <v>415</v>
      </c>
      <c r="D176" t="s">
        <v>433</v>
      </c>
      <c r="E176">
        <v>330</v>
      </c>
      <c r="F176">
        <v>375</v>
      </c>
      <c r="G176" s="9" t="s">
        <v>28</v>
      </c>
      <c r="H176" s="9" t="s">
        <v>55</v>
      </c>
      <c r="I176" s="9"/>
      <c r="J176" s="9"/>
      <c r="K176" s="9">
        <v>182</v>
      </c>
      <c r="L176" s="9">
        <v>91</v>
      </c>
      <c r="M176" s="9" t="s">
        <v>193</v>
      </c>
      <c r="N176" s="9" t="s">
        <v>193</v>
      </c>
      <c r="O176" s="9" t="s">
        <v>193</v>
      </c>
      <c r="P176" s="9" t="s">
        <v>193</v>
      </c>
      <c r="Q176" s="9" t="s">
        <v>193</v>
      </c>
      <c r="S176" s="14"/>
      <c r="T176" s="11"/>
      <c r="U176" s="11"/>
      <c r="V176" s="17">
        <f>COUNTA(TableAllYears[[#This Row],[Thermal Cycling]:[PID+ (2014)]])</f>
        <v>5</v>
      </c>
      <c r="W176" t="s">
        <v>1124</v>
      </c>
      <c r="X176" t="s">
        <v>48</v>
      </c>
      <c r="AA176" s="9" t="s">
        <v>30</v>
      </c>
      <c r="AB176" s="9"/>
      <c r="AC176" s="9"/>
      <c r="AD176" s="9"/>
    </row>
    <row r="177" spans="1:30" x14ac:dyDescent="0.3">
      <c r="A177" s="9">
        <v>2024</v>
      </c>
      <c r="B177" s="9" t="s">
        <v>877</v>
      </c>
      <c r="C177" s="9" t="s">
        <v>415</v>
      </c>
      <c r="D177" t="s">
        <v>192</v>
      </c>
      <c r="E177">
        <v>380</v>
      </c>
      <c r="F177">
        <v>425</v>
      </c>
      <c r="G177" s="9" t="s">
        <v>28</v>
      </c>
      <c r="H177" s="9" t="s">
        <v>55</v>
      </c>
      <c r="I177" s="9"/>
      <c r="J177" s="9"/>
      <c r="K177" s="9">
        <v>182</v>
      </c>
      <c r="L177" s="9">
        <v>91</v>
      </c>
      <c r="M177" s="9" t="s">
        <v>193</v>
      </c>
      <c r="N177" s="9" t="s">
        <v>193</v>
      </c>
      <c r="O177" s="9" t="s">
        <v>193</v>
      </c>
      <c r="P177" s="9" t="s">
        <v>193</v>
      </c>
      <c r="Q177" s="9" t="s">
        <v>193</v>
      </c>
      <c r="S177" s="14"/>
      <c r="T177" s="11"/>
      <c r="U177" s="11"/>
      <c r="V177" s="17">
        <f>COUNTA(TableAllYears[[#This Row],[Thermal Cycling]:[PID+ (2014)]])</f>
        <v>5</v>
      </c>
      <c r="W177" t="s">
        <v>1124</v>
      </c>
      <c r="X177" t="s">
        <v>48</v>
      </c>
      <c r="AA177" s="9" t="s">
        <v>30</v>
      </c>
      <c r="AB177" s="9"/>
      <c r="AC177" s="9"/>
      <c r="AD177" s="9"/>
    </row>
    <row r="178" spans="1:30" x14ac:dyDescent="0.3">
      <c r="A178" s="9">
        <v>2024</v>
      </c>
      <c r="B178" s="9" t="s">
        <v>878</v>
      </c>
      <c r="C178" s="9" t="s">
        <v>415</v>
      </c>
      <c r="D178" t="s">
        <v>434</v>
      </c>
      <c r="E178">
        <v>480</v>
      </c>
      <c r="F178">
        <v>525</v>
      </c>
      <c r="G178" s="9" t="s">
        <v>28</v>
      </c>
      <c r="H178" s="9" t="s">
        <v>55</v>
      </c>
      <c r="I178" s="9"/>
      <c r="J178" s="9"/>
      <c r="K178" s="9">
        <v>182</v>
      </c>
      <c r="L178" s="9">
        <v>91</v>
      </c>
      <c r="M178" s="9" t="s">
        <v>193</v>
      </c>
      <c r="N178" s="9" t="s">
        <v>193</v>
      </c>
      <c r="O178" s="9" t="s">
        <v>193</v>
      </c>
      <c r="P178" s="9" t="s">
        <v>193</v>
      </c>
      <c r="Q178" s="9" t="s">
        <v>193</v>
      </c>
      <c r="S178" s="14"/>
      <c r="T178" s="11"/>
      <c r="U178" s="11"/>
      <c r="V178" s="17">
        <f>COUNTA(TableAllYears[[#This Row],[Thermal Cycling]:[PID+ (2014)]])</f>
        <v>5</v>
      </c>
      <c r="W178" t="s">
        <v>1124</v>
      </c>
      <c r="X178" t="s">
        <v>48</v>
      </c>
      <c r="AA178" s="9" t="s">
        <v>30</v>
      </c>
      <c r="AB178" s="9"/>
      <c r="AC178" s="9"/>
      <c r="AD178" s="9"/>
    </row>
    <row r="179" spans="1:30" x14ac:dyDescent="0.3">
      <c r="A179" s="9">
        <v>2024</v>
      </c>
      <c r="B179" s="9" t="s">
        <v>879</v>
      </c>
      <c r="C179" s="9" t="s">
        <v>415</v>
      </c>
      <c r="D179" t="s">
        <v>429</v>
      </c>
      <c r="E179">
        <v>530</v>
      </c>
      <c r="F179">
        <v>575</v>
      </c>
      <c r="G179" s="9" t="s">
        <v>28</v>
      </c>
      <c r="H179" s="9" t="s">
        <v>55</v>
      </c>
      <c r="I179" s="9"/>
      <c r="J179" s="9"/>
      <c r="K179" s="9">
        <v>182</v>
      </c>
      <c r="L179" s="9">
        <v>91</v>
      </c>
      <c r="M179" s="9" t="s">
        <v>193</v>
      </c>
      <c r="N179" s="9" t="s">
        <v>193</v>
      </c>
      <c r="O179" s="9" t="s">
        <v>193</v>
      </c>
      <c r="P179" s="9" t="s">
        <v>193</v>
      </c>
      <c r="Q179" s="9" t="s">
        <v>193</v>
      </c>
      <c r="S179" s="14"/>
      <c r="T179" s="11"/>
      <c r="U179" s="11"/>
      <c r="V179" s="17">
        <f>COUNTA(TableAllYears[[#This Row],[Thermal Cycling]:[PID+ (2014)]])</f>
        <v>5</v>
      </c>
      <c r="W179" t="s">
        <v>1124</v>
      </c>
      <c r="X179" t="s">
        <v>48</v>
      </c>
      <c r="AA179" s="9" t="s">
        <v>30</v>
      </c>
      <c r="AB179" s="9"/>
      <c r="AC179" s="9"/>
      <c r="AD179" s="9"/>
    </row>
    <row r="180" spans="1:30" x14ac:dyDescent="0.3">
      <c r="A180" s="9">
        <v>2024</v>
      </c>
      <c r="B180" s="9" t="s">
        <v>880</v>
      </c>
      <c r="C180" s="9" t="s">
        <v>415</v>
      </c>
      <c r="D180" t="s">
        <v>431</v>
      </c>
      <c r="E180">
        <v>580</v>
      </c>
      <c r="F180">
        <v>625</v>
      </c>
      <c r="G180" s="9" t="s">
        <v>28</v>
      </c>
      <c r="H180" s="9" t="s">
        <v>55</v>
      </c>
      <c r="I180" s="9"/>
      <c r="J180" s="9"/>
      <c r="K180" s="9">
        <v>182</v>
      </c>
      <c r="L180" s="9">
        <v>91</v>
      </c>
      <c r="M180" s="9" t="s">
        <v>193</v>
      </c>
      <c r="N180" s="9" t="s">
        <v>193</v>
      </c>
      <c r="O180" s="9" t="s">
        <v>193</v>
      </c>
      <c r="P180" s="9" t="s">
        <v>193</v>
      </c>
      <c r="Q180" s="9" t="s">
        <v>193</v>
      </c>
      <c r="S180" s="14"/>
      <c r="T180" s="11"/>
      <c r="U180" s="11"/>
      <c r="V180" s="17">
        <f>COUNTA(TableAllYears[[#This Row],[Thermal Cycling]:[PID+ (2014)]])</f>
        <v>5</v>
      </c>
      <c r="W180" t="s">
        <v>1124</v>
      </c>
      <c r="X180" t="s">
        <v>48</v>
      </c>
      <c r="AA180" s="9" t="s">
        <v>30</v>
      </c>
      <c r="AB180" s="9"/>
      <c r="AC180" s="9"/>
      <c r="AD180" s="9"/>
    </row>
    <row r="181" spans="1:30" x14ac:dyDescent="0.3">
      <c r="A181">
        <v>2023</v>
      </c>
      <c r="B181" t="s">
        <v>280</v>
      </c>
      <c r="C181" t="s">
        <v>415</v>
      </c>
      <c r="D181" t="s">
        <v>434</v>
      </c>
      <c r="E181">
        <v>480</v>
      </c>
      <c r="F181">
        <v>525</v>
      </c>
      <c r="G181" t="s">
        <v>28</v>
      </c>
      <c r="H181" t="s">
        <v>13</v>
      </c>
      <c r="I181">
        <v>132</v>
      </c>
      <c r="K181">
        <v>182</v>
      </c>
      <c r="L181" s="9"/>
      <c r="M181" s="9" t="s">
        <v>193</v>
      </c>
      <c r="N181" s="9" t="s">
        <v>193</v>
      </c>
      <c r="O181" s="9" t="s">
        <v>193</v>
      </c>
      <c r="P181" s="9" t="s">
        <v>193</v>
      </c>
      <c r="Q181" s="9" t="s">
        <v>193</v>
      </c>
      <c r="S181" s="14"/>
      <c r="T181" s="11"/>
      <c r="U181" s="11"/>
      <c r="V181" s="17">
        <f>COUNTA(TableAllYears[[#This Row],[Thermal Cycling]:[PID+ (2014)]])</f>
        <v>5</v>
      </c>
      <c r="W181" s="9" t="s">
        <v>452</v>
      </c>
      <c r="X181" s="9"/>
      <c r="Y181" s="9"/>
      <c r="Z181" s="9"/>
      <c r="AA181" s="9" t="s">
        <v>30</v>
      </c>
      <c r="AB181" s="9"/>
      <c r="AC181" s="9"/>
      <c r="AD181" s="9"/>
    </row>
    <row r="182" spans="1:30" x14ac:dyDescent="0.3">
      <c r="A182">
        <v>2023</v>
      </c>
      <c r="B182" t="s">
        <v>281</v>
      </c>
      <c r="C182" t="s">
        <v>415</v>
      </c>
      <c r="D182" t="s">
        <v>434</v>
      </c>
      <c r="E182">
        <v>480</v>
      </c>
      <c r="F182">
        <v>525</v>
      </c>
      <c r="G182" t="s">
        <v>28</v>
      </c>
      <c r="H182" t="s">
        <v>13</v>
      </c>
      <c r="I182">
        <v>132</v>
      </c>
      <c r="K182">
        <v>182</v>
      </c>
      <c r="L182" s="9"/>
      <c r="M182" s="9" t="s">
        <v>193</v>
      </c>
      <c r="N182" s="9" t="s">
        <v>193</v>
      </c>
      <c r="O182" s="9" t="s">
        <v>193</v>
      </c>
      <c r="P182" s="9" t="s">
        <v>193</v>
      </c>
      <c r="Q182" s="9" t="s">
        <v>193</v>
      </c>
      <c r="S182" s="14"/>
      <c r="T182" s="11"/>
      <c r="U182" s="11"/>
      <c r="V182" s="17">
        <f>COUNTA(TableAllYears[[#This Row],[Thermal Cycling]:[PID+ (2014)]])</f>
        <v>5</v>
      </c>
      <c r="W182" s="9" t="s">
        <v>452</v>
      </c>
      <c r="X182" s="9"/>
      <c r="Y182" s="9"/>
      <c r="Z182" s="9"/>
      <c r="AA182" s="9" t="s">
        <v>30</v>
      </c>
      <c r="AB182" s="9"/>
      <c r="AC182" s="9"/>
      <c r="AD182" s="9"/>
    </row>
    <row r="183" spans="1:30" x14ac:dyDescent="0.3">
      <c r="A183">
        <v>2023</v>
      </c>
      <c r="B183" t="s">
        <v>282</v>
      </c>
      <c r="C183" t="s">
        <v>415</v>
      </c>
      <c r="D183" t="s">
        <v>429</v>
      </c>
      <c r="E183">
        <v>530</v>
      </c>
      <c r="F183">
        <v>575</v>
      </c>
      <c r="G183" t="s">
        <v>28</v>
      </c>
      <c r="H183" t="s">
        <v>13</v>
      </c>
      <c r="I183">
        <v>144</v>
      </c>
      <c r="K183">
        <v>182</v>
      </c>
      <c r="L183" s="9"/>
      <c r="M183" s="9" t="s">
        <v>193</v>
      </c>
      <c r="N183" s="9" t="s">
        <v>193</v>
      </c>
      <c r="O183" s="9" t="s">
        <v>193</v>
      </c>
      <c r="P183" s="9" t="s">
        <v>193</v>
      </c>
      <c r="Q183" s="9" t="s">
        <v>193</v>
      </c>
      <c r="S183" s="14"/>
      <c r="T183" s="11"/>
      <c r="U183" s="11"/>
      <c r="V183" s="17">
        <f>COUNTA(TableAllYears[[#This Row],[Thermal Cycling]:[PID+ (2014)]])</f>
        <v>5</v>
      </c>
      <c r="W183" s="9" t="s">
        <v>452</v>
      </c>
      <c r="X183" s="9"/>
      <c r="Y183" s="9"/>
      <c r="Z183" s="9"/>
      <c r="AA183" s="9" t="s">
        <v>30</v>
      </c>
      <c r="AB183" s="9"/>
      <c r="AC183" s="9"/>
      <c r="AD183" s="9"/>
    </row>
    <row r="184" spans="1:30" x14ac:dyDescent="0.3">
      <c r="A184">
        <v>2022</v>
      </c>
      <c r="B184" t="s">
        <v>51</v>
      </c>
      <c r="C184" t="s">
        <v>415</v>
      </c>
      <c r="D184" t="s">
        <v>12</v>
      </c>
      <c r="E184">
        <v>355</v>
      </c>
      <c r="F184">
        <v>400</v>
      </c>
      <c r="G184" t="s">
        <v>53</v>
      </c>
      <c r="H184" t="s">
        <v>13</v>
      </c>
      <c r="I184">
        <v>120</v>
      </c>
      <c r="J184" t="s">
        <v>29</v>
      </c>
      <c r="K184">
        <v>166</v>
      </c>
      <c r="L184" s="9"/>
      <c r="M184" s="9" t="s">
        <v>193</v>
      </c>
      <c r="N184" s="9" t="s">
        <v>193</v>
      </c>
      <c r="O184" s="9" t="s">
        <v>193</v>
      </c>
      <c r="P184" s="9" t="s">
        <v>193</v>
      </c>
      <c r="Q184" s="9" t="s">
        <v>193</v>
      </c>
      <c r="S184" s="14"/>
      <c r="T184" s="11"/>
      <c r="U184" s="11"/>
      <c r="V184" s="17">
        <f>COUNTA(TableAllYears[[#This Row],[Thermal Cycling]:[PID+ (2014)]])</f>
        <v>5</v>
      </c>
      <c r="W184" s="9" t="s">
        <v>48</v>
      </c>
      <c r="X184" s="9"/>
      <c r="Y184" s="9"/>
      <c r="Z184" s="9"/>
      <c r="AA184" s="9" t="s">
        <v>30</v>
      </c>
      <c r="AB184" s="9"/>
      <c r="AC184" s="9"/>
      <c r="AD184" s="9"/>
    </row>
    <row r="185" spans="1:30" x14ac:dyDescent="0.3">
      <c r="A185">
        <v>2022</v>
      </c>
      <c r="B185" t="s">
        <v>52</v>
      </c>
      <c r="C185" t="s">
        <v>415</v>
      </c>
      <c r="D185" t="s">
        <v>46</v>
      </c>
      <c r="E185">
        <v>405</v>
      </c>
      <c r="F185">
        <v>450</v>
      </c>
      <c r="G185" t="s">
        <v>53</v>
      </c>
      <c r="H185" t="s">
        <v>13</v>
      </c>
      <c r="I185">
        <v>144</v>
      </c>
      <c r="J185" t="s">
        <v>29</v>
      </c>
      <c r="K185">
        <v>166</v>
      </c>
      <c r="L185" s="9"/>
      <c r="M185" s="9" t="s">
        <v>193</v>
      </c>
      <c r="N185" s="9" t="s">
        <v>193</v>
      </c>
      <c r="O185" s="9" t="s">
        <v>193</v>
      </c>
      <c r="P185" s="9" t="s">
        <v>193</v>
      </c>
      <c r="Q185" s="9" t="s">
        <v>193</v>
      </c>
      <c r="S185" s="14"/>
      <c r="T185" s="11"/>
      <c r="U185" s="11"/>
      <c r="V185" s="17">
        <f>COUNTA(TableAllYears[[#This Row],[Thermal Cycling]:[PID+ (2014)]])</f>
        <v>5</v>
      </c>
      <c r="W185" s="9" t="s">
        <v>48</v>
      </c>
      <c r="X185" s="9"/>
      <c r="Y185" s="9"/>
      <c r="Z185" s="9"/>
      <c r="AA185" s="9" t="s">
        <v>30</v>
      </c>
      <c r="AB185" s="9"/>
      <c r="AC185" s="9"/>
      <c r="AD185" s="9"/>
    </row>
    <row r="186" spans="1:30" x14ac:dyDescent="0.3">
      <c r="A186" s="9">
        <v>2024</v>
      </c>
      <c r="B186" s="9" t="s">
        <v>871</v>
      </c>
      <c r="C186" s="9" t="s">
        <v>415</v>
      </c>
      <c r="D186" t="s">
        <v>1120</v>
      </c>
      <c r="E186">
        <v>0</v>
      </c>
      <c r="F186">
        <v>280</v>
      </c>
      <c r="G186" s="9" t="s">
        <v>28</v>
      </c>
      <c r="H186" s="9" t="s">
        <v>55</v>
      </c>
      <c r="I186" s="9"/>
      <c r="J186" s="9"/>
      <c r="K186" s="9">
        <v>182</v>
      </c>
      <c r="L186" s="9">
        <v>91</v>
      </c>
      <c r="M186" s="9" t="s">
        <v>193</v>
      </c>
      <c r="N186" s="9" t="s">
        <v>193</v>
      </c>
      <c r="O186" s="9"/>
      <c r="P186" s="9" t="s">
        <v>193</v>
      </c>
      <c r="Q186" s="9" t="s">
        <v>193</v>
      </c>
      <c r="S186" s="14"/>
      <c r="T186" s="11"/>
      <c r="U186" s="11"/>
      <c r="V186" s="17">
        <f>COUNTA(TableAllYears[[#This Row],[Thermal Cycling]:[PID+ (2014)]])</f>
        <v>4</v>
      </c>
      <c r="W186" t="s">
        <v>1124</v>
      </c>
      <c r="X186" t="s">
        <v>48</v>
      </c>
      <c r="AA186" s="9" t="s">
        <v>30</v>
      </c>
      <c r="AB186" s="9"/>
      <c r="AC186" s="9"/>
      <c r="AD186" s="9"/>
    </row>
    <row r="187" spans="1:30" x14ac:dyDescent="0.3">
      <c r="A187" s="9">
        <v>2024</v>
      </c>
      <c r="B187" s="9" t="s">
        <v>873</v>
      </c>
      <c r="C187" s="9" t="s">
        <v>415</v>
      </c>
      <c r="D187" t="s">
        <v>1119</v>
      </c>
      <c r="E187">
        <v>280</v>
      </c>
      <c r="F187">
        <v>325</v>
      </c>
      <c r="G187" s="9" t="s">
        <v>28</v>
      </c>
      <c r="H187" s="9" t="s">
        <v>55</v>
      </c>
      <c r="I187" s="9"/>
      <c r="J187" s="9"/>
      <c r="K187" s="9">
        <v>182</v>
      </c>
      <c r="L187" s="9">
        <v>91</v>
      </c>
      <c r="M187" s="9" t="s">
        <v>193</v>
      </c>
      <c r="N187" s="9" t="s">
        <v>193</v>
      </c>
      <c r="O187" s="9"/>
      <c r="P187" s="9" t="s">
        <v>193</v>
      </c>
      <c r="Q187" s="9" t="s">
        <v>193</v>
      </c>
      <c r="S187" s="14"/>
      <c r="T187" s="11"/>
      <c r="U187" s="11"/>
      <c r="V187" s="17">
        <f>COUNTA(TableAllYears[[#This Row],[Thermal Cycling]:[PID+ (2014)]])</f>
        <v>4</v>
      </c>
      <c r="W187" t="s">
        <v>1124</v>
      </c>
      <c r="X187" t="s">
        <v>48</v>
      </c>
      <c r="AA187" s="9" t="s">
        <v>30</v>
      </c>
      <c r="AB187" s="9"/>
      <c r="AC187" s="9"/>
      <c r="AD187" s="9"/>
    </row>
    <row r="188" spans="1:30" x14ac:dyDescent="0.3">
      <c r="A188" s="9">
        <v>2024</v>
      </c>
      <c r="B188" s="9" t="s">
        <v>876</v>
      </c>
      <c r="C188" s="9" t="s">
        <v>415</v>
      </c>
      <c r="D188" t="s">
        <v>433</v>
      </c>
      <c r="E188">
        <v>330</v>
      </c>
      <c r="F188">
        <v>375</v>
      </c>
      <c r="G188" s="9" t="s">
        <v>28</v>
      </c>
      <c r="H188" s="9" t="s">
        <v>55</v>
      </c>
      <c r="I188" s="9"/>
      <c r="J188" s="9"/>
      <c r="K188" s="9">
        <v>182</v>
      </c>
      <c r="L188" s="9">
        <v>91</v>
      </c>
      <c r="M188" s="9" t="s">
        <v>193</v>
      </c>
      <c r="N188" s="9" t="s">
        <v>193</v>
      </c>
      <c r="O188" s="9"/>
      <c r="P188" s="9" t="s">
        <v>193</v>
      </c>
      <c r="Q188" s="9" t="s">
        <v>193</v>
      </c>
      <c r="S188" s="14"/>
      <c r="T188" s="11"/>
      <c r="U188" s="11"/>
      <c r="V188" s="17">
        <f>COUNTA(TableAllYears[[#This Row],[Thermal Cycling]:[PID+ (2014)]])</f>
        <v>4</v>
      </c>
      <c r="W188" t="s">
        <v>1124</v>
      </c>
      <c r="X188" t="s">
        <v>48</v>
      </c>
      <c r="AA188" s="9" t="s">
        <v>30</v>
      </c>
      <c r="AB188" s="9"/>
      <c r="AC188" s="9"/>
      <c r="AD188" s="9"/>
    </row>
    <row r="189" spans="1:30" x14ac:dyDescent="0.3">
      <c r="A189" s="9">
        <v>2024</v>
      </c>
      <c r="B189" s="9" t="s">
        <v>292</v>
      </c>
      <c r="C189" s="9" t="s">
        <v>415</v>
      </c>
      <c r="D189" t="s">
        <v>429</v>
      </c>
      <c r="E189">
        <v>530</v>
      </c>
      <c r="F189">
        <v>575</v>
      </c>
      <c r="G189" s="9" t="s">
        <v>28</v>
      </c>
      <c r="H189" s="9" t="s">
        <v>55</v>
      </c>
      <c r="I189" s="9"/>
      <c r="J189" s="9"/>
      <c r="K189" s="9">
        <v>182</v>
      </c>
      <c r="L189" s="9">
        <v>91</v>
      </c>
      <c r="M189" s="9" t="s">
        <v>193</v>
      </c>
      <c r="N189" s="9" t="s">
        <v>193</v>
      </c>
      <c r="O189" s="9"/>
      <c r="P189" s="9" t="s">
        <v>193</v>
      </c>
      <c r="Q189" s="9" t="s">
        <v>193</v>
      </c>
      <c r="S189" s="14"/>
      <c r="T189" s="11"/>
      <c r="U189" s="11"/>
      <c r="V189" s="17">
        <f>COUNTA(TableAllYears[[#This Row],[Thermal Cycling]:[PID+ (2014)]])</f>
        <v>4</v>
      </c>
      <c r="W189" t="s">
        <v>1124</v>
      </c>
      <c r="X189" t="s">
        <v>48</v>
      </c>
      <c r="AA189" s="9" t="s">
        <v>30</v>
      </c>
      <c r="AB189" s="9"/>
      <c r="AC189" s="9"/>
      <c r="AD189" s="9"/>
    </row>
    <row r="190" spans="1:30" x14ac:dyDescent="0.3">
      <c r="A190">
        <v>2023</v>
      </c>
      <c r="B190" t="s">
        <v>277</v>
      </c>
      <c r="C190" t="s">
        <v>415</v>
      </c>
      <c r="D190" t="s">
        <v>192</v>
      </c>
      <c r="E190">
        <v>380</v>
      </c>
      <c r="F190">
        <v>425</v>
      </c>
      <c r="G190" t="s">
        <v>28</v>
      </c>
      <c r="H190" t="s">
        <v>13</v>
      </c>
      <c r="I190">
        <v>108</v>
      </c>
      <c r="K190">
        <v>182</v>
      </c>
      <c r="L190" s="9"/>
      <c r="M190" s="9" t="s">
        <v>193</v>
      </c>
      <c r="N190" s="9" t="s">
        <v>193</v>
      </c>
      <c r="O190" s="9"/>
      <c r="P190" s="9" t="s">
        <v>193</v>
      </c>
      <c r="Q190" s="9" t="s">
        <v>193</v>
      </c>
      <c r="S190" s="14"/>
      <c r="T190" s="11"/>
      <c r="U190" s="11"/>
      <c r="V190" s="17">
        <f>COUNTA(TableAllYears[[#This Row],[Thermal Cycling]:[PID+ (2014)]])</f>
        <v>4</v>
      </c>
      <c r="W190" s="9" t="s">
        <v>452</v>
      </c>
      <c r="X190" s="9"/>
      <c r="Y190" s="9"/>
      <c r="Z190" s="9"/>
      <c r="AA190" s="9" t="s">
        <v>30</v>
      </c>
      <c r="AB190" s="9"/>
      <c r="AC190" s="9"/>
      <c r="AD190" s="9"/>
    </row>
    <row r="191" spans="1:30" x14ac:dyDescent="0.3">
      <c r="A191">
        <v>2023</v>
      </c>
      <c r="B191" t="s">
        <v>278</v>
      </c>
      <c r="C191" t="s">
        <v>415</v>
      </c>
      <c r="D191" t="s">
        <v>192</v>
      </c>
      <c r="E191">
        <v>380</v>
      </c>
      <c r="F191">
        <v>425</v>
      </c>
      <c r="G191" t="s">
        <v>28</v>
      </c>
      <c r="H191" t="s">
        <v>13</v>
      </c>
      <c r="I191">
        <v>108</v>
      </c>
      <c r="K191">
        <v>182</v>
      </c>
      <c r="L191" s="9"/>
      <c r="M191" s="9" t="s">
        <v>193</v>
      </c>
      <c r="N191" s="9" t="s">
        <v>193</v>
      </c>
      <c r="O191" s="9"/>
      <c r="P191" s="9" t="s">
        <v>193</v>
      </c>
      <c r="Q191" s="9" t="s">
        <v>193</v>
      </c>
      <c r="S191" s="14"/>
      <c r="T191" s="11"/>
      <c r="U191" s="11"/>
      <c r="V191" s="17">
        <f>COUNTA(TableAllYears[[#This Row],[Thermal Cycling]:[PID+ (2014)]])</f>
        <v>4</v>
      </c>
      <c r="W191" s="9" t="s">
        <v>452</v>
      </c>
      <c r="X191" s="9"/>
      <c r="Y191" s="9"/>
      <c r="Z191" s="9"/>
      <c r="AA191" s="9" t="s">
        <v>30</v>
      </c>
      <c r="AB191" s="9"/>
      <c r="AC191" s="9"/>
      <c r="AD191" s="9"/>
    </row>
    <row r="192" spans="1:30" x14ac:dyDescent="0.3">
      <c r="A192">
        <v>2023</v>
      </c>
      <c r="B192" t="s">
        <v>279</v>
      </c>
      <c r="C192" t="s">
        <v>415</v>
      </c>
      <c r="D192" t="s">
        <v>192</v>
      </c>
      <c r="E192">
        <v>380</v>
      </c>
      <c r="F192">
        <v>425</v>
      </c>
      <c r="G192" t="s">
        <v>28</v>
      </c>
      <c r="H192" t="s">
        <v>13</v>
      </c>
      <c r="I192">
        <v>108</v>
      </c>
      <c r="K192">
        <v>182</v>
      </c>
      <c r="L192" s="9"/>
      <c r="M192" s="9" t="s">
        <v>193</v>
      </c>
      <c r="N192" s="9" t="s">
        <v>193</v>
      </c>
      <c r="O192" s="9"/>
      <c r="P192" s="9" t="s">
        <v>193</v>
      </c>
      <c r="Q192" s="9" t="s">
        <v>193</v>
      </c>
      <c r="S192" s="14"/>
      <c r="T192" s="11"/>
      <c r="U192" s="11"/>
      <c r="V192" s="17">
        <f>COUNTA(TableAllYears[[#This Row],[Thermal Cycling]:[PID+ (2014)]])</f>
        <v>4</v>
      </c>
      <c r="W192" s="9" t="s">
        <v>452</v>
      </c>
      <c r="X192" s="9"/>
      <c r="Y192" s="9"/>
      <c r="Z192" s="9"/>
      <c r="AA192" s="9" t="s">
        <v>30</v>
      </c>
      <c r="AB192" s="9"/>
      <c r="AC192" s="9"/>
      <c r="AD192" s="9"/>
    </row>
    <row r="193" spans="1:30" x14ac:dyDescent="0.3">
      <c r="A193">
        <v>2023</v>
      </c>
      <c r="B193" t="s">
        <v>283</v>
      </c>
      <c r="C193" t="s">
        <v>415</v>
      </c>
      <c r="D193" t="s">
        <v>431</v>
      </c>
      <c r="E193">
        <v>580</v>
      </c>
      <c r="F193">
        <v>625</v>
      </c>
      <c r="G193" t="s">
        <v>28</v>
      </c>
      <c r="H193" t="s">
        <v>13</v>
      </c>
      <c r="I193">
        <v>156</v>
      </c>
      <c r="K193">
        <v>182</v>
      </c>
      <c r="L193" s="9"/>
      <c r="M193" s="9" t="s">
        <v>193</v>
      </c>
      <c r="N193" s="9"/>
      <c r="O193" s="9" t="s">
        <v>193</v>
      </c>
      <c r="P193" s="9" t="s">
        <v>193</v>
      </c>
      <c r="Q193" s="9" t="s">
        <v>193</v>
      </c>
      <c r="S193" s="14"/>
      <c r="T193" s="11"/>
      <c r="U193" s="11"/>
      <c r="V193" s="17">
        <f>COUNTA(TableAllYears[[#This Row],[Thermal Cycling]:[PID+ (2014)]])</f>
        <v>4</v>
      </c>
      <c r="W193" s="9" t="s">
        <v>452</v>
      </c>
      <c r="X193" s="9"/>
      <c r="Y193" s="9"/>
      <c r="Z193" s="9"/>
      <c r="AA193" s="9" t="s">
        <v>30</v>
      </c>
      <c r="AB193" s="9"/>
      <c r="AC193" s="9"/>
      <c r="AD193" s="9"/>
    </row>
    <row r="194" spans="1:30" x14ac:dyDescent="0.3">
      <c r="A194">
        <v>2023</v>
      </c>
      <c r="B194" t="s">
        <v>286</v>
      </c>
      <c r="C194" t="s">
        <v>415</v>
      </c>
      <c r="D194" t="s">
        <v>192</v>
      </c>
      <c r="E194">
        <v>380</v>
      </c>
      <c r="F194">
        <v>425</v>
      </c>
      <c r="G194" t="s">
        <v>28</v>
      </c>
      <c r="H194" t="s">
        <v>55</v>
      </c>
      <c r="I194">
        <v>108</v>
      </c>
      <c r="K194">
        <v>182</v>
      </c>
      <c r="L194" s="9"/>
      <c r="M194" s="9"/>
      <c r="N194" s="9" t="s">
        <v>193</v>
      </c>
      <c r="O194" s="9" t="s">
        <v>193</v>
      </c>
      <c r="P194" s="9" t="s">
        <v>193</v>
      </c>
      <c r="Q194" s="9" t="s">
        <v>193</v>
      </c>
      <c r="S194" s="14"/>
      <c r="T194" s="11"/>
      <c r="U194" s="11"/>
      <c r="V194" s="17">
        <f>COUNTA(TableAllYears[[#This Row],[Thermal Cycling]:[PID+ (2014)]])</f>
        <v>4</v>
      </c>
      <c r="W194" s="9" t="s">
        <v>452</v>
      </c>
      <c r="X194" s="9"/>
      <c r="Y194" s="9"/>
      <c r="Z194" s="9"/>
      <c r="AA194" s="9" t="s">
        <v>30</v>
      </c>
      <c r="AB194" s="9"/>
      <c r="AC194" s="9"/>
      <c r="AD194" s="9"/>
    </row>
    <row r="195" spans="1:30" x14ac:dyDescent="0.3">
      <c r="A195">
        <v>2023</v>
      </c>
      <c r="B195" t="s">
        <v>287</v>
      </c>
      <c r="C195" t="s">
        <v>415</v>
      </c>
      <c r="D195" t="s">
        <v>192</v>
      </c>
      <c r="E195">
        <v>380</v>
      </c>
      <c r="F195">
        <v>425</v>
      </c>
      <c r="G195" t="s">
        <v>28</v>
      </c>
      <c r="H195" t="s">
        <v>55</v>
      </c>
      <c r="I195">
        <v>108</v>
      </c>
      <c r="K195">
        <v>182</v>
      </c>
      <c r="L195" s="9"/>
      <c r="M195" s="9"/>
      <c r="N195" s="9" t="s">
        <v>193</v>
      </c>
      <c r="O195" s="9" t="s">
        <v>193</v>
      </c>
      <c r="P195" s="9" t="s">
        <v>193</v>
      </c>
      <c r="Q195" s="9" t="s">
        <v>193</v>
      </c>
      <c r="S195" s="14"/>
      <c r="T195" s="11"/>
      <c r="U195" s="11"/>
      <c r="V195" s="17">
        <f>COUNTA(TableAllYears[[#This Row],[Thermal Cycling]:[PID+ (2014)]])</f>
        <v>4</v>
      </c>
      <c r="W195" s="9" t="s">
        <v>452</v>
      </c>
      <c r="X195" s="9"/>
      <c r="Y195" s="9"/>
      <c r="Z195" s="9"/>
      <c r="AA195" s="9" t="s">
        <v>30</v>
      </c>
      <c r="AB195" s="9"/>
      <c r="AC195" s="9"/>
      <c r="AD195" s="9"/>
    </row>
    <row r="196" spans="1:30" x14ac:dyDescent="0.3">
      <c r="A196">
        <v>2023</v>
      </c>
      <c r="B196" t="s">
        <v>288</v>
      </c>
      <c r="C196" t="s">
        <v>415</v>
      </c>
      <c r="D196" t="s">
        <v>429</v>
      </c>
      <c r="E196">
        <v>530</v>
      </c>
      <c r="F196">
        <v>575</v>
      </c>
      <c r="G196" t="s">
        <v>28</v>
      </c>
      <c r="H196" t="s">
        <v>55</v>
      </c>
      <c r="I196">
        <v>144</v>
      </c>
      <c r="K196">
        <v>182</v>
      </c>
      <c r="L196" s="9"/>
      <c r="M196" s="9"/>
      <c r="N196" s="9" t="s">
        <v>193</v>
      </c>
      <c r="O196" s="9" t="s">
        <v>193</v>
      </c>
      <c r="P196" s="9" t="s">
        <v>193</v>
      </c>
      <c r="Q196" s="9" t="s">
        <v>193</v>
      </c>
      <c r="S196" s="14"/>
      <c r="T196" s="11"/>
      <c r="U196" s="11"/>
      <c r="V196" s="17">
        <f>COUNTA(TableAllYears[[#This Row],[Thermal Cycling]:[PID+ (2014)]])</f>
        <v>4</v>
      </c>
      <c r="W196" s="9" t="s">
        <v>452</v>
      </c>
      <c r="X196" s="9"/>
      <c r="Y196" s="9"/>
      <c r="Z196" s="9"/>
      <c r="AA196" s="9" t="s">
        <v>30</v>
      </c>
      <c r="AB196" s="9"/>
      <c r="AC196" s="9"/>
      <c r="AD196" s="9"/>
    </row>
    <row r="197" spans="1:30" x14ac:dyDescent="0.3">
      <c r="A197">
        <v>2023</v>
      </c>
      <c r="B197" t="s">
        <v>290</v>
      </c>
      <c r="C197" t="s">
        <v>415</v>
      </c>
      <c r="D197" t="s">
        <v>433</v>
      </c>
      <c r="E197">
        <v>330</v>
      </c>
      <c r="F197">
        <v>375</v>
      </c>
      <c r="G197" t="s">
        <v>28</v>
      </c>
      <c r="H197" t="s">
        <v>13</v>
      </c>
      <c r="I197">
        <v>96</v>
      </c>
      <c r="K197">
        <v>182</v>
      </c>
      <c r="L197" s="9"/>
      <c r="M197" s="9" t="s">
        <v>193</v>
      </c>
      <c r="N197" s="9" t="s">
        <v>193</v>
      </c>
      <c r="O197" s="9"/>
      <c r="P197" s="9" t="s">
        <v>193</v>
      </c>
      <c r="Q197" s="9" t="s">
        <v>193</v>
      </c>
      <c r="S197" s="14"/>
      <c r="T197" s="11"/>
      <c r="U197" s="11"/>
      <c r="V197" s="17">
        <f>COUNTA(TableAllYears[[#This Row],[Thermal Cycling]:[PID+ (2014)]])</f>
        <v>4</v>
      </c>
      <c r="W197" s="9" t="s">
        <v>452</v>
      </c>
      <c r="X197" s="9"/>
      <c r="Y197" s="9"/>
      <c r="Z197" s="9"/>
      <c r="AA197" s="9" t="s">
        <v>30</v>
      </c>
      <c r="AB197" s="9"/>
      <c r="AC197" s="9"/>
      <c r="AD197" s="9"/>
    </row>
    <row r="198" spans="1:30" x14ac:dyDescent="0.3">
      <c r="A198">
        <v>2023</v>
      </c>
      <c r="B198" t="s">
        <v>291</v>
      </c>
      <c r="C198" t="s">
        <v>415</v>
      </c>
      <c r="D198" t="s">
        <v>434</v>
      </c>
      <c r="E198">
        <v>480</v>
      </c>
      <c r="F198">
        <v>525</v>
      </c>
      <c r="G198" t="s">
        <v>28</v>
      </c>
      <c r="H198" t="s">
        <v>13</v>
      </c>
      <c r="I198">
        <v>132</v>
      </c>
      <c r="K198">
        <v>182</v>
      </c>
      <c r="L198" s="9"/>
      <c r="M198" s="9" t="s">
        <v>193</v>
      </c>
      <c r="N198" s="9" t="s">
        <v>193</v>
      </c>
      <c r="O198" s="9"/>
      <c r="P198" s="9" t="s">
        <v>193</v>
      </c>
      <c r="Q198" s="9" t="s">
        <v>193</v>
      </c>
      <c r="S198" s="14"/>
      <c r="T198" s="11"/>
      <c r="U198" s="11"/>
      <c r="V198" s="17">
        <f>COUNTA(TableAllYears[[#This Row],[Thermal Cycling]:[PID+ (2014)]])</f>
        <v>4</v>
      </c>
      <c r="W198" s="9" t="s">
        <v>452</v>
      </c>
      <c r="X198" s="9"/>
      <c r="Y198" s="9"/>
      <c r="Z198" s="9"/>
      <c r="AA198" s="9" t="s">
        <v>30</v>
      </c>
      <c r="AB198" s="9"/>
      <c r="AC198" s="9"/>
      <c r="AD198" s="9"/>
    </row>
    <row r="199" spans="1:30" x14ac:dyDescent="0.3">
      <c r="A199" s="9">
        <v>2024</v>
      </c>
      <c r="B199" s="9" t="s">
        <v>870</v>
      </c>
      <c r="C199" s="9" t="s">
        <v>415</v>
      </c>
      <c r="D199" t="s">
        <v>431</v>
      </c>
      <c r="E199">
        <v>580</v>
      </c>
      <c r="F199">
        <v>625</v>
      </c>
      <c r="G199" s="9" t="s">
        <v>28</v>
      </c>
      <c r="H199" s="9" t="s">
        <v>55</v>
      </c>
      <c r="I199" s="9"/>
      <c r="J199" s="9"/>
      <c r="K199" s="9">
        <v>182</v>
      </c>
      <c r="L199" s="9">
        <v>91</v>
      </c>
      <c r="M199" s="9"/>
      <c r="N199" s="9" t="s">
        <v>193</v>
      </c>
      <c r="O199" s="9"/>
      <c r="P199" s="9" t="s">
        <v>193</v>
      </c>
      <c r="Q199" s="9" t="s">
        <v>193</v>
      </c>
      <c r="S199" s="14"/>
      <c r="T199" s="11"/>
      <c r="U199" s="11"/>
      <c r="V199" s="17">
        <f>COUNTA(TableAllYears[[#This Row],[Thermal Cycling]:[PID+ (2014)]])</f>
        <v>3</v>
      </c>
      <c r="W199" t="s">
        <v>1124</v>
      </c>
      <c r="X199" t="s">
        <v>48</v>
      </c>
      <c r="AA199" s="9" t="s">
        <v>30</v>
      </c>
      <c r="AB199" s="9"/>
      <c r="AC199" s="9"/>
      <c r="AD199" s="9"/>
    </row>
    <row r="200" spans="1:30" x14ac:dyDescent="0.3">
      <c r="A200">
        <v>2023</v>
      </c>
      <c r="B200" t="s">
        <v>289</v>
      </c>
      <c r="C200" t="s">
        <v>415</v>
      </c>
      <c r="D200" t="s">
        <v>431</v>
      </c>
      <c r="E200">
        <v>580</v>
      </c>
      <c r="F200">
        <v>625</v>
      </c>
      <c r="G200" t="s">
        <v>28</v>
      </c>
      <c r="H200" t="s">
        <v>55</v>
      </c>
      <c r="I200">
        <v>156</v>
      </c>
      <c r="K200">
        <v>182</v>
      </c>
      <c r="L200" s="9"/>
      <c r="M200" s="9"/>
      <c r="N200" s="9" t="s">
        <v>193</v>
      </c>
      <c r="O200" s="9"/>
      <c r="P200" s="9" t="s">
        <v>193</v>
      </c>
      <c r="Q200" s="9" t="s">
        <v>193</v>
      </c>
      <c r="S200" s="14"/>
      <c r="T200" s="11"/>
      <c r="U200" s="11"/>
      <c r="V200" s="17">
        <f>COUNTA(TableAllYears[[#This Row],[Thermal Cycling]:[PID+ (2014)]])</f>
        <v>3</v>
      </c>
      <c r="W200" s="9" t="s">
        <v>452</v>
      </c>
      <c r="X200" s="9"/>
      <c r="Y200" s="9"/>
      <c r="Z200" s="9"/>
      <c r="AA200" s="9" t="s">
        <v>30</v>
      </c>
      <c r="AB200" s="9"/>
      <c r="AC200" s="9"/>
      <c r="AD200" s="9"/>
    </row>
    <row r="201" spans="1:30" x14ac:dyDescent="0.3">
      <c r="A201">
        <v>2023</v>
      </c>
      <c r="B201" t="s">
        <v>292</v>
      </c>
      <c r="C201" t="s">
        <v>415</v>
      </c>
      <c r="D201" t="s">
        <v>434</v>
      </c>
      <c r="E201">
        <v>480</v>
      </c>
      <c r="F201">
        <v>525</v>
      </c>
      <c r="G201" t="s">
        <v>28</v>
      </c>
      <c r="H201" t="s">
        <v>55</v>
      </c>
      <c r="I201">
        <v>132</v>
      </c>
      <c r="K201">
        <v>182</v>
      </c>
      <c r="L201" s="9"/>
      <c r="M201" s="9"/>
      <c r="N201" s="9" t="s">
        <v>193</v>
      </c>
      <c r="O201" s="9"/>
      <c r="P201" s="9" t="s">
        <v>193</v>
      </c>
      <c r="Q201" s="9" t="s">
        <v>193</v>
      </c>
      <c r="S201" s="14"/>
      <c r="T201" s="11"/>
      <c r="U201" s="11"/>
      <c r="V201" s="17">
        <f>COUNTA(TableAllYears[[#This Row],[Thermal Cycling]:[PID+ (2014)]])</f>
        <v>3</v>
      </c>
      <c r="W201" s="9" t="s">
        <v>452</v>
      </c>
      <c r="X201" s="9"/>
      <c r="Y201" s="9"/>
      <c r="Z201" s="9"/>
      <c r="AA201" s="9" t="s">
        <v>30</v>
      </c>
      <c r="AB201" s="9"/>
      <c r="AC201" s="9"/>
      <c r="AD201" s="9"/>
    </row>
    <row r="202" spans="1:30" x14ac:dyDescent="0.3">
      <c r="A202">
        <v>2023</v>
      </c>
      <c r="B202" t="s">
        <v>271</v>
      </c>
      <c r="C202" t="s">
        <v>415</v>
      </c>
      <c r="D202" t="s">
        <v>192</v>
      </c>
      <c r="E202">
        <v>380</v>
      </c>
      <c r="F202">
        <v>425</v>
      </c>
      <c r="G202" t="s">
        <v>32</v>
      </c>
      <c r="H202" t="s">
        <v>13</v>
      </c>
      <c r="I202">
        <v>108</v>
      </c>
      <c r="K202">
        <v>182</v>
      </c>
      <c r="L202" s="9"/>
      <c r="M202" s="9"/>
      <c r="N202" s="9"/>
      <c r="O202" s="9"/>
      <c r="P202" s="9"/>
      <c r="Q202" s="9" t="s">
        <v>193</v>
      </c>
      <c r="S202" s="14"/>
      <c r="T202" s="11"/>
      <c r="U202" s="11"/>
      <c r="V202" s="17">
        <f>COUNTA(TableAllYears[[#This Row],[Thermal Cycling]:[PID+ (2014)]])</f>
        <v>1</v>
      </c>
      <c r="W202" s="9" t="s">
        <v>452</v>
      </c>
      <c r="X202" s="9"/>
      <c r="Y202" s="9"/>
      <c r="Z202" s="9"/>
      <c r="AA202" s="9" t="s">
        <v>30</v>
      </c>
      <c r="AB202" s="9"/>
      <c r="AC202" s="9"/>
      <c r="AD202" s="9"/>
    </row>
    <row r="203" spans="1:30" x14ac:dyDescent="0.3">
      <c r="A203">
        <v>2023</v>
      </c>
      <c r="B203" t="s">
        <v>272</v>
      </c>
      <c r="C203" t="s">
        <v>415</v>
      </c>
      <c r="D203" t="s">
        <v>192</v>
      </c>
      <c r="E203">
        <v>380</v>
      </c>
      <c r="F203">
        <v>425</v>
      </c>
      <c r="G203" t="s">
        <v>32</v>
      </c>
      <c r="H203" t="s">
        <v>13</v>
      </c>
      <c r="I203">
        <v>108</v>
      </c>
      <c r="K203">
        <v>182</v>
      </c>
      <c r="L203" s="9"/>
      <c r="M203" s="9"/>
      <c r="N203" s="9"/>
      <c r="O203" s="9"/>
      <c r="P203" s="9"/>
      <c r="Q203" s="9" t="s">
        <v>193</v>
      </c>
      <c r="S203" s="14"/>
      <c r="T203" s="11"/>
      <c r="U203" s="11"/>
      <c r="V203" s="17">
        <f>COUNTA(TableAllYears[[#This Row],[Thermal Cycling]:[PID+ (2014)]])</f>
        <v>1</v>
      </c>
      <c r="W203" s="9" t="s">
        <v>452</v>
      </c>
      <c r="X203" s="9"/>
      <c r="Y203" s="9"/>
      <c r="Z203" s="9"/>
      <c r="AA203" s="9" t="s">
        <v>30</v>
      </c>
      <c r="AB203" s="9"/>
      <c r="AC203" s="9"/>
      <c r="AD203" s="9"/>
    </row>
    <row r="204" spans="1:30" x14ac:dyDescent="0.3">
      <c r="A204">
        <v>2023</v>
      </c>
      <c r="B204" t="s">
        <v>273</v>
      </c>
      <c r="C204" t="s">
        <v>415</v>
      </c>
      <c r="D204" t="s">
        <v>434</v>
      </c>
      <c r="E204">
        <v>480</v>
      </c>
      <c r="F204">
        <v>525</v>
      </c>
      <c r="G204" t="s">
        <v>32</v>
      </c>
      <c r="H204" t="s">
        <v>13</v>
      </c>
      <c r="I204">
        <v>132</v>
      </c>
      <c r="K204">
        <v>182</v>
      </c>
      <c r="L204" s="9"/>
      <c r="M204" s="9"/>
      <c r="N204" s="9"/>
      <c r="O204" s="9"/>
      <c r="P204" s="9"/>
      <c r="Q204" s="9" t="s">
        <v>193</v>
      </c>
      <c r="S204" s="14"/>
      <c r="T204" s="11"/>
      <c r="U204" s="11"/>
      <c r="V204" s="17">
        <f>COUNTA(TableAllYears[[#This Row],[Thermal Cycling]:[PID+ (2014)]])</f>
        <v>1</v>
      </c>
      <c r="W204" s="9" t="s">
        <v>452</v>
      </c>
      <c r="X204" s="9"/>
      <c r="Y204" s="9"/>
      <c r="Z204" s="9"/>
      <c r="AA204" s="9" t="s">
        <v>30</v>
      </c>
      <c r="AB204" s="9"/>
      <c r="AC204" s="9"/>
      <c r="AD204" s="9"/>
    </row>
    <row r="205" spans="1:30" x14ac:dyDescent="0.3">
      <c r="A205">
        <v>2023</v>
      </c>
      <c r="B205" t="s">
        <v>274</v>
      </c>
      <c r="C205" t="s">
        <v>415</v>
      </c>
      <c r="D205" t="s">
        <v>434</v>
      </c>
      <c r="E205">
        <v>480</v>
      </c>
      <c r="F205">
        <v>525</v>
      </c>
      <c r="G205" t="s">
        <v>32</v>
      </c>
      <c r="H205" t="s">
        <v>13</v>
      </c>
      <c r="I205">
        <v>132</v>
      </c>
      <c r="K205">
        <v>182</v>
      </c>
      <c r="L205" s="9"/>
      <c r="M205" s="9"/>
      <c r="N205" s="9"/>
      <c r="O205" s="9"/>
      <c r="P205" s="9"/>
      <c r="Q205" s="9" t="s">
        <v>193</v>
      </c>
      <c r="S205" s="14"/>
      <c r="T205" s="11"/>
      <c r="U205" s="11"/>
      <c r="V205" s="17">
        <f>COUNTA(TableAllYears[[#This Row],[Thermal Cycling]:[PID+ (2014)]])</f>
        <v>1</v>
      </c>
      <c r="W205" s="9" t="s">
        <v>452</v>
      </c>
      <c r="X205" s="9"/>
      <c r="Y205" s="9"/>
      <c r="Z205" s="9"/>
      <c r="AA205" s="9" t="s">
        <v>30</v>
      </c>
      <c r="AB205" s="9"/>
      <c r="AC205" s="9"/>
      <c r="AD205" s="9"/>
    </row>
    <row r="206" spans="1:30" x14ac:dyDescent="0.3">
      <c r="A206">
        <v>2023</v>
      </c>
      <c r="B206" t="s">
        <v>275</v>
      </c>
      <c r="C206" t="s">
        <v>415</v>
      </c>
      <c r="D206" t="s">
        <v>429</v>
      </c>
      <c r="E206">
        <v>530</v>
      </c>
      <c r="F206">
        <v>575</v>
      </c>
      <c r="G206" t="s">
        <v>32</v>
      </c>
      <c r="H206" t="s">
        <v>13</v>
      </c>
      <c r="I206">
        <v>144</v>
      </c>
      <c r="K206">
        <v>182</v>
      </c>
      <c r="L206" s="9"/>
      <c r="M206" s="9"/>
      <c r="N206" s="9"/>
      <c r="O206" s="9"/>
      <c r="P206" s="9"/>
      <c r="Q206" s="9" t="s">
        <v>193</v>
      </c>
      <c r="S206" s="14"/>
      <c r="T206" s="11"/>
      <c r="U206" s="11"/>
      <c r="V206" s="17">
        <f>COUNTA(TableAllYears[[#This Row],[Thermal Cycling]:[PID+ (2014)]])</f>
        <v>1</v>
      </c>
      <c r="W206" s="9" t="s">
        <v>452</v>
      </c>
      <c r="X206" s="9"/>
      <c r="Y206" s="9"/>
      <c r="Z206" s="9"/>
      <c r="AA206" s="9" t="s">
        <v>30</v>
      </c>
      <c r="AB206" s="9"/>
      <c r="AC206" s="9"/>
      <c r="AD206" s="9"/>
    </row>
    <row r="207" spans="1:30" x14ac:dyDescent="0.3">
      <c r="A207">
        <v>2023</v>
      </c>
      <c r="B207" t="s">
        <v>276</v>
      </c>
      <c r="C207" t="s">
        <v>415</v>
      </c>
      <c r="D207" t="s">
        <v>431</v>
      </c>
      <c r="E207">
        <v>580</v>
      </c>
      <c r="F207">
        <v>625</v>
      </c>
      <c r="G207" t="s">
        <v>32</v>
      </c>
      <c r="H207" t="s">
        <v>13</v>
      </c>
      <c r="I207">
        <v>156</v>
      </c>
      <c r="K207">
        <v>182</v>
      </c>
      <c r="L207" s="9"/>
      <c r="M207" s="9"/>
      <c r="N207" s="9"/>
      <c r="O207" s="9"/>
      <c r="P207" s="9"/>
      <c r="Q207" s="9" t="s">
        <v>193</v>
      </c>
      <c r="S207" s="14"/>
      <c r="T207" s="11"/>
      <c r="U207" s="11"/>
      <c r="V207" s="17">
        <f>COUNTA(TableAllYears[[#This Row],[Thermal Cycling]:[PID+ (2014)]])</f>
        <v>1</v>
      </c>
      <c r="W207" s="9" t="s">
        <v>452</v>
      </c>
      <c r="X207" s="9"/>
      <c r="Y207" s="9"/>
      <c r="Z207" s="9"/>
      <c r="AA207" s="9" t="s">
        <v>30</v>
      </c>
      <c r="AB207" s="9"/>
      <c r="AC207" s="9"/>
      <c r="AD207" s="9"/>
    </row>
    <row r="208" spans="1:30" x14ac:dyDescent="0.3">
      <c r="A208">
        <v>2023</v>
      </c>
      <c r="B208" t="s">
        <v>284</v>
      </c>
      <c r="C208" t="s">
        <v>415</v>
      </c>
      <c r="D208" t="s">
        <v>192</v>
      </c>
      <c r="E208">
        <v>380</v>
      </c>
      <c r="F208">
        <v>425</v>
      </c>
      <c r="G208" t="s">
        <v>32</v>
      </c>
      <c r="H208" t="s">
        <v>55</v>
      </c>
      <c r="I208">
        <v>108</v>
      </c>
      <c r="K208">
        <v>182</v>
      </c>
      <c r="L208" s="9"/>
      <c r="M208" s="9"/>
      <c r="N208" s="9"/>
      <c r="O208" s="9"/>
      <c r="P208" s="9"/>
      <c r="Q208" s="9" t="s">
        <v>193</v>
      </c>
      <c r="S208" s="14"/>
      <c r="T208" s="11"/>
      <c r="U208" s="11"/>
      <c r="V208" s="17">
        <f>COUNTA(TableAllYears[[#This Row],[Thermal Cycling]:[PID+ (2014)]])</f>
        <v>1</v>
      </c>
      <c r="W208" s="9" t="s">
        <v>452</v>
      </c>
      <c r="X208" s="9"/>
      <c r="Y208" s="9"/>
      <c r="Z208" s="9"/>
      <c r="AA208" s="9" t="s">
        <v>30</v>
      </c>
      <c r="AB208" s="9"/>
      <c r="AC208" s="9"/>
      <c r="AD208" s="9"/>
    </row>
    <row r="209" spans="1:30" x14ac:dyDescent="0.3">
      <c r="A209">
        <v>2023</v>
      </c>
      <c r="B209" t="s">
        <v>285</v>
      </c>
      <c r="C209" t="s">
        <v>415</v>
      </c>
      <c r="D209" t="s">
        <v>192</v>
      </c>
      <c r="E209">
        <v>380</v>
      </c>
      <c r="F209">
        <v>425</v>
      </c>
      <c r="G209" t="s">
        <v>32</v>
      </c>
      <c r="H209" t="s">
        <v>55</v>
      </c>
      <c r="I209">
        <v>108</v>
      </c>
      <c r="K209">
        <v>182</v>
      </c>
      <c r="L209" s="9"/>
      <c r="M209" s="9"/>
      <c r="N209" s="9"/>
      <c r="O209" s="9"/>
      <c r="P209" s="9"/>
      <c r="Q209" s="9" t="s">
        <v>193</v>
      </c>
      <c r="S209" s="14"/>
      <c r="T209" s="11"/>
      <c r="U209" s="11"/>
      <c r="V209" s="17">
        <f>COUNTA(TableAllYears[[#This Row],[Thermal Cycling]:[PID+ (2014)]])</f>
        <v>1</v>
      </c>
      <c r="W209" s="9" t="s">
        <v>452</v>
      </c>
      <c r="X209" s="9"/>
      <c r="Y209" s="9"/>
      <c r="Z209" s="9"/>
      <c r="AA209" s="9" t="s">
        <v>30</v>
      </c>
      <c r="AB209" s="9"/>
      <c r="AC209" s="9"/>
      <c r="AD209" s="9"/>
    </row>
    <row r="210" spans="1:30" x14ac:dyDescent="0.3">
      <c r="A210">
        <v>2022</v>
      </c>
      <c r="B210" t="s">
        <v>49</v>
      </c>
      <c r="C210" t="s">
        <v>415</v>
      </c>
      <c r="D210" t="s">
        <v>46</v>
      </c>
      <c r="E210">
        <v>405</v>
      </c>
      <c r="F210">
        <v>450</v>
      </c>
      <c r="G210" t="s">
        <v>28</v>
      </c>
      <c r="H210" t="s">
        <v>13</v>
      </c>
      <c r="I210">
        <v>120</v>
      </c>
      <c r="J210" t="s">
        <v>29</v>
      </c>
      <c r="K210">
        <v>182</v>
      </c>
      <c r="L210" s="9"/>
      <c r="M210" s="9"/>
      <c r="N210" s="9"/>
      <c r="O210" s="9"/>
      <c r="P210" s="9" t="s">
        <v>193</v>
      </c>
      <c r="Q210" s="9"/>
      <c r="S210" s="14"/>
      <c r="T210" s="11"/>
      <c r="U210" s="11"/>
      <c r="V210" s="17">
        <f>COUNTA(TableAllYears[[#This Row],[Thermal Cycling]:[PID+ (2014)]])</f>
        <v>1</v>
      </c>
      <c r="W210" s="9" t="s">
        <v>48</v>
      </c>
      <c r="X210" s="9"/>
      <c r="Y210" s="9"/>
      <c r="Z210" s="9"/>
      <c r="AA210" s="9" t="s">
        <v>30</v>
      </c>
      <c r="AB210" s="9"/>
      <c r="AC210" s="9"/>
      <c r="AD210" s="9"/>
    </row>
    <row r="211" spans="1:30" x14ac:dyDescent="0.3">
      <c r="A211">
        <v>2022</v>
      </c>
      <c r="B211" t="s">
        <v>50</v>
      </c>
      <c r="C211" t="s">
        <v>415</v>
      </c>
      <c r="D211" t="s">
        <v>34</v>
      </c>
      <c r="E211">
        <v>505</v>
      </c>
      <c r="F211">
        <v>550</v>
      </c>
      <c r="G211" t="s">
        <v>28</v>
      </c>
      <c r="H211" t="s">
        <v>13</v>
      </c>
      <c r="I211">
        <v>144</v>
      </c>
      <c r="J211" t="s">
        <v>29</v>
      </c>
      <c r="K211">
        <v>182</v>
      </c>
      <c r="L211" s="9"/>
      <c r="M211" s="9"/>
      <c r="N211" s="9"/>
      <c r="O211" s="9"/>
      <c r="P211" s="9" t="s">
        <v>193</v>
      </c>
      <c r="Q211" s="9"/>
      <c r="S211" s="14"/>
      <c r="T211" s="11"/>
      <c r="U211" s="11"/>
      <c r="V211" s="17">
        <f>COUNTA(TableAllYears[[#This Row],[Thermal Cycling]:[PID+ (2014)]])</f>
        <v>1</v>
      </c>
      <c r="W211" s="9" t="s">
        <v>48</v>
      </c>
      <c r="X211" s="9"/>
      <c r="Y211" s="9"/>
      <c r="Z211" s="9"/>
      <c r="AA211" s="9" t="s">
        <v>30</v>
      </c>
      <c r="AB211" s="9"/>
      <c r="AC211" s="9"/>
      <c r="AD211" s="9"/>
    </row>
    <row r="212" spans="1:30" x14ac:dyDescent="0.3">
      <c r="A212">
        <v>2021</v>
      </c>
      <c r="B212" t="s">
        <v>51</v>
      </c>
      <c r="C212" t="s">
        <v>415</v>
      </c>
      <c r="L212" s="9"/>
      <c r="M212" s="9"/>
      <c r="N212" s="9"/>
      <c r="O212" s="9"/>
      <c r="P212" s="9" t="s">
        <v>193</v>
      </c>
      <c r="Q212" s="9"/>
      <c r="S212" s="14"/>
      <c r="T212" s="11"/>
      <c r="U212" s="11"/>
      <c r="V212" s="17">
        <f>COUNTA(TableAllYears[[#This Row],[Thermal Cycling]:[PID+ (2014)]])</f>
        <v>1</v>
      </c>
      <c r="W212" s="9"/>
      <c r="X212" s="9"/>
      <c r="Y212" s="9"/>
      <c r="Z212" s="9"/>
      <c r="AA212" s="9"/>
      <c r="AB212" s="9"/>
      <c r="AC212" s="9"/>
      <c r="AD212" s="9"/>
    </row>
    <row r="213" spans="1:30" x14ac:dyDescent="0.3">
      <c r="A213">
        <v>2021</v>
      </c>
      <c r="B213" t="s">
        <v>52</v>
      </c>
      <c r="C213" t="s">
        <v>415</v>
      </c>
      <c r="L213" s="9"/>
      <c r="M213" s="9"/>
      <c r="N213" s="9"/>
      <c r="O213" s="9"/>
      <c r="P213" s="9" t="s">
        <v>193</v>
      </c>
      <c r="Q213" s="9"/>
      <c r="S213" s="14"/>
      <c r="T213" s="11"/>
      <c r="U213" s="11"/>
      <c r="V213" s="17">
        <f>COUNTA(TableAllYears[[#This Row],[Thermal Cycling]:[PID+ (2014)]])</f>
        <v>1</v>
      </c>
      <c r="W213" s="9"/>
      <c r="X213" s="9"/>
      <c r="Y213" s="9"/>
      <c r="Z213" s="9"/>
      <c r="AA213" s="9"/>
      <c r="AB213" s="9"/>
      <c r="AC213" s="9"/>
      <c r="AD213" s="9"/>
    </row>
    <row r="214" spans="1:30" x14ac:dyDescent="0.3">
      <c r="A214" s="9">
        <v>2024</v>
      </c>
      <c r="B214" s="9" t="s">
        <v>952</v>
      </c>
      <c r="C214" s="9" t="s">
        <v>424</v>
      </c>
      <c r="D214" t="s">
        <v>431</v>
      </c>
      <c r="E214">
        <v>580</v>
      </c>
      <c r="F214">
        <v>625</v>
      </c>
      <c r="G214" s="9" t="s">
        <v>28</v>
      </c>
      <c r="H214" s="9" t="s">
        <v>55</v>
      </c>
      <c r="I214" s="9"/>
      <c r="J214" s="9"/>
      <c r="K214" s="9">
        <v>182</v>
      </c>
      <c r="L214" s="9">
        <v>91</v>
      </c>
      <c r="M214" s="9" t="s">
        <v>193</v>
      </c>
      <c r="N214" s="9" t="s">
        <v>193</v>
      </c>
      <c r="O214" s="9" t="s">
        <v>193</v>
      </c>
      <c r="P214" s="9"/>
      <c r="Q214" s="9" t="s">
        <v>193</v>
      </c>
      <c r="R214" t="s">
        <v>193</v>
      </c>
      <c r="S214" s="14">
        <v>40</v>
      </c>
      <c r="T214" s="11"/>
      <c r="U214" s="11"/>
      <c r="V214" s="17">
        <f>COUNTA(TableAllYears[[#This Row],[Thermal Cycling]:[PID+ (2014)]])</f>
        <v>6</v>
      </c>
      <c r="W214" t="s">
        <v>461</v>
      </c>
      <c r="AA214" s="9" t="s">
        <v>30</v>
      </c>
      <c r="AB214" s="9"/>
      <c r="AC214" s="9"/>
      <c r="AD214" s="9"/>
    </row>
    <row r="215" spans="1:30" x14ac:dyDescent="0.3">
      <c r="A215">
        <v>2023</v>
      </c>
      <c r="B215" t="s">
        <v>382</v>
      </c>
      <c r="C215" t="s">
        <v>424</v>
      </c>
      <c r="D215" t="s">
        <v>429</v>
      </c>
      <c r="E215">
        <v>530</v>
      </c>
      <c r="F215">
        <v>575</v>
      </c>
      <c r="G215" t="s">
        <v>28</v>
      </c>
      <c r="H215" t="s">
        <v>13</v>
      </c>
      <c r="I215">
        <v>144</v>
      </c>
      <c r="K215">
        <v>182</v>
      </c>
      <c r="L215" s="9"/>
      <c r="M215" s="9" t="s">
        <v>193</v>
      </c>
      <c r="N215" s="9" t="s">
        <v>193</v>
      </c>
      <c r="O215" s="9" t="s">
        <v>193</v>
      </c>
      <c r="P215" s="9" t="s">
        <v>193</v>
      </c>
      <c r="Q215" s="9" t="s">
        <v>193</v>
      </c>
      <c r="R215" t="s">
        <v>193</v>
      </c>
      <c r="S215" s="14"/>
      <c r="T215" s="11"/>
      <c r="U215" s="11"/>
      <c r="V215" s="17">
        <f>COUNTA(TableAllYears[[#This Row],[Thermal Cycling]:[PID+ (2014)]])</f>
        <v>6</v>
      </c>
      <c r="W215" s="9" t="s">
        <v>461</v>
      </c>
      <c r="X215" s="9"/>
      <c r="Y215" s="9"/>
      <c r="Z215" s="9"/>
      <c r="AA215" s="9" t="s">
        <v>30</v>
      </c>
      <c r="AB215" s="9"/>
      <c r="AC215" s="9"/>
      <c r="AD215" s="9"/>
    </row>
    <row r="216" spans="1:30" x14ac:dyDescent="0.3">
      <c r="A216" s="9">
        <v>2024</v>
      </c>
      <c r="B216" s="9" t="s">
        <v>946</v>
      </c>
      <c r="C216" s="9" t="s">
        <v>424</v>
      </c>
      <c r="D216" t="s">
        <v>430</v>
      </c>
      <c r="E216">
        <v>430</v>
      </c>
      <c r="F216">
        <v>475</v>
      </c>
      <c r="G216" s="9" t="s">
        <v>28</v>
      </c>
      <c r="H216" s="9" t="s">
        <v>55</v>
      </c>
      <c r="I216" s="9"/>
      <c r="J216" s="9"/>
      <c r="K216" s="9">
        <v>182</v>
      </c>
      <c r="L216" s="9">
        <v>91</v>
      </c>
      <c r="M216" s="9" t="s">
        <v>193</v>
      </c>
      <c r="N216" s="9" t="s">
        <v>193</v>
      </c>
      <c r="O216" s="9" t="s">
        <v>193</v>
      </c>
      <c r="P216" s="9"/>
      <c r="Q216" s="9" t="s">
        <v>193</v>
      </c>
      <c r="S216" s="14">
        <v>40</v>
      </c>
      <c r="T216" s="11"/>
      <c r="U216" s="11"/>
      <c r="V216" s="17">
        <f>COUNTA(TableAllYears[[#This Row],[Thermal Cycling]:[PID+ (2014)]])</f>
        <v>5</v>
      </c>
      <c r="W216" t="s">
        <v>461</v>
      </c>
      <c r="AA216" s="9" t="s">
        <v>30</v>
      </c>
      <c r="AB216" s="9"/>
      <c r="AC216" s="9"/>
      <c r="AD216" s="9"/>
    </row>
    <row r="217" spans="1:30" x14ac:dyDescent="0.3">
      <c r="A217" s="9">
        <v>2024</v>
      </c>
      <c r="B217" s="9" t="s">
        <v>949</v>
      </c>
      <c r="C217" s="9" t="s">
        <v>424</v>
      </c>
      <c r="D217" t="s">
        <v>434</v>
      </c>
      <c r="E217">
        <v>480</v>
      </c>
      <c r="F217">
        <v>525</v>
      </c>
      <c r="G217" s="9" t="s">
        <v>28</v>
      </c>
      <c r="H217" s="9" t="s">
        <v>55</v>
      </c>
      <c r="I217" s="9"/>
      <c r="J217" s="9"/>
      <c r="K217" s="9">
        <v>182</v>
      </c>
      <c r="L217" s="9">
        <v>91</v>
      </c>
      <c r="M217" s="9" t="s">
        <v>193</v>
      </c>
      <c r="N217" s="9" t="s">
        <v>193</v>
      </c>
      <c r="O217" s="9" t="s">
        <v>193</v>
      </c>
      <c r="P217" s="9"/>
      <c r="Q217" s="9" t="s">
        <v>193</v>
      </c>
      <c r="S217" s="14">
        <v>40</v>
      </c>
      <c r="T217" s="11"/>
      <c r="U217" s="11"/>
      <c r="V217" s="17">
        <f>COUNTA(TableAllYears[[#This Row],[Thermal Cycling]:[PID+ (2014)]])</f>
        <v>5</v>
      </c>
      <c r="W217" t="s">
        <v>461</v>
      </c>
      <c r="AA217" s="9" t="s">
        <v>30</v>
      </c>
      <c r="AB217" s="9"/>
      <c r="AC217" s="9"/>
      <c r="AD217" s="9"/>
    </row>
    <row r="218" spans="1:30" x14ac:dyDescent="0.3">
      <c r="A218">
        <v>2023</v>
      </c>
      <c r="B218" t="s">
        <v>380</v>
      </c>
      <c r="C218" t="s">
        <v>424</v>
      </c>
      <c r="D218" t="s">
        <v>192</v>
      </c>
      <c r="E218">
        <v>380</v>
      </c>
      <c r="F218">
        <v>425</v>
      </c>
      <c r="G218" t="s">
        <v>28</v>
      </c>
      <c r="H218" t="s">
        <v>13</v>
      </c>
      <c r="I218">
        <v>108</v>
      </c>
      <c r="K218">
        <v>182</v>
      </c>
      <c r="L218" s="9"/>
      <c r="M218" s="9" t="s">
        <v>193</v>
      </c>
      <c r="N218" s="9" t="s">
        <v>193</v>
      </c>
      <c r="O218" s="9" t="s">
        <v>193</v>
      </c>
      <c r="P218" s="9" t="s">
        <v>193</v>
      </c>
      <c r="Q218" s="9" t="s">
        <v>193</v>
      </c>
      <c r="S218" s="14"/>
      <c r="T218" s="11"/>
      <c r="U218" s="11"/>
      <c r="V218" s="17">
        <f>COUNTA(TableAllYears[[#This Row],[Thermal Cycling]:[PID+ (2014)]])</f>
        <v>5</v>
      </c>
      <c r="W218" s="9" t="s">
        <v>461</v>
      </c>
      <c r="X218" s="9"/>
      <c r="Y218" s="9"/>
      <c r="Z218" s="9"/>
      <c r="AA218" s="9" t="s">
        <v>30</v>
      </c>
      <c r="AB218" s="9"/>
      <c r="AC218" s="9"/>
      <c r="AD218" s="9"/>
    </row>
    <row r="219" spans="1:30" x14ac:dyDescent="0.3">
      <c r="A219">
        <v>2023</v>
      </c>
      <c r="B219" t="s">
        <v>381</v>
      </c>
      <c r="C219" t="s">
        <v>424</v>
      </c>
      <c r="D219" t="s">
        <v>430</v>
      </c>
      <c r="E219">
        <v>430</v>
      </c>
      <c r="F219">
        <v>475</v>
      </c>
      <c r="G219" t="s">
        <v>28</v>
      </c>
      <c r="H219" t="s">
        <v>13</v>
      </c>
      <c r="I219">
        <v>120</v>
      </c>
      <c r="K219">
        <v>182</v>
      </c>
      <c r="L219" s="9"/>
      <c r="M219" s="9" t="s">
        <v>193</v>
      </c>
      <c r="N219" s="9" t="s">
        <v>193</v>
      </c>
      <c r="O219" s="9" t="s">
        <v>193</v>
      </c>
      <c r="P219" s="9" t="s">
        <v>193</v>
      </c>
      <c r="Q219" s="9" t="s">
        <v>193</v>
      </c>
      <c r="S219" s="14"/>
      <c r="T219" s="11"/>
      <c r="U219" s="11"/>
      <c r="V219" s="17">
        <f>COUNTA(TableAllYears[[#This Row],[Thermal Cycling]:[PID+ (2014)]])</f>
        <v>5</v>
      </c>
      <c r="W219" s="9" t="s">
        <v>461</v>
      </c>
      <c r="X219" s="9"/>
      <c r="Y219" s="9"/>
      <c r="Z219" s="9"/>
      <c r="AA219" s="9" t="s">
        <v>30</v>
      </c>
      <c r="AB219" s="9"/>
      <c r="AC219" s="9"/>
      <c r="AD219" s="9"/>
    </row>
    <row r="220" spans="1:30" x14ac:dyDescent="0.3">
      <c r="A220" s="9">
        <v>2024</v>
      </c>
      <c r="B220" s="9" t="s">
        <v>955</v>
      </c>
      <c r="C220" s="9" t="s">
        <v>424</v>
      </c>
      <c r="D220" t="s">
        <v>431</v>
      </c>
      <c r="E220">
        <v>580</v>
      </c>
      <c r="F220">
        <v>625</v>
      </c>
      <c r="G220" s="9" t="s">
        <v>28</v>
      </c>
      <c r="H220" s="9" t="s">
        <v>55</v>
      </c>
      <c r="I220" s="9"/>
      <c r="J220" s="9"/>
      <c r="K220" s="9">
        <v>182</v>
      </c>
      <c r="L220" s="9">
        <v>91</v>
      </c>
      <c r="M220" s="9"/>
      <c r="N220" s="9" t="s">
        <v>193</v>
      </c>
      <c r="O220" s="9"/>
      <c r="P220" s="9"/>
      <c r="Q220" s="9" t="s">
        <v>193</v>
      </c>
      <c r="S220" s="14"/>
      <c r="T220" s="11"/>
      <c r="U220" s="11"/>
      <c r="V220" s="17">
        <f>COUNTA(TableAllYears[[#This Row],[Thermal Cycling]:[PID+ (2014)]])</f>
        <v>2</v>
      </c>
      <c r="W220" t="s">
        <v>461</v>
      </c>
      <c r="AA220" s="9" t="s">
        <v>30</v>
      </c>
      <c r="AB220" s="9"/>
      <c r="AC220" s="9"/>
      <c r="AD220" s="9"/>
    </row>
    <row r="221" spans="1:30" x14ac:dyDescent="0.3">
      <c r="A221" s="9">
        <v>2024</v>
      </c>
      <c r="B221" s="9" t="s">
        <v>947</v>
      </c>
      <c r="C221" s="9" t="s">
        <v>424</v>
      </c>
      <c r="D221" t="s">
        <v>430</v>
      </c>
      <c r="E221">
        <v>430</v>
      </c>
      <c r="F221">
        <v>475</v>
      </c>
      <c r="G221" s="9" t="s">
        <v>32</v>
      </c>
      <c r="H221" s="9" t="s">
        <v>55</v>
      </c>
      <c r="I221" s="9"/>
      <c r="J221" s="9"/>
      <c r="K221" s="9">
        <v>182</v>
      </c>
      <c r="L221" s="9">
        <v>91</v>
      </c>
      <c r="M221" s="9"/>
      <c r="N221" s="9"/>
      <c r="O221" s="9"/>
      <c r="P221" s="9"/>
      <c r="Q221" s="9" t="s">
        <v>193</v>
      </c>
      <c r="S221" s="14"/>
      <c r="T221" s="11"/>
      <c r="U221" s="11"/>
      <c r="V221" s="17">
        <f>COUNTA(TableAllYears[[#This Row],[Thermal Cycling]:[PID+ (2014)]])</f>
        <v>1</v>
      </c>
      <c r="W221" t="s">
        <v>461</v>
      </c>
      <c r="AA221" s="9" t="s">
        <v>30</v>
      </c>
      <c r="AB221" s="9"/>
      <c r="AC221" s="9"/>
      <c r="AD221" s="9"/>
    </row>
    <row r="222" spans="1:30" x14ac:dyDescent="0.3">
      <c r="A222" s="9">
        <v>2024</v>
      </c>
      <c r="B222" s="9" t="s">
        <v>948</v>
      </c>
      <c r="C222" s="9" t="s">
        <v>424</v>
      </c>
      <c r="D222" t="s">
        <v>430</v>
      </c>
      <c r="E222">
        <v>430</v>
      </c>
      <c r="F222">
        <v>475</v>
      </c>
      <c r="G222" s="9" t="s">
        <v>32</v>
      </c>
      <c r="H222" s="9" t="s">
        <v>55</v>
      </c>
      <c r="I222" s="9"/>
      <c r="J222" s="9"/>
      <c r="K222" s="9">
        <v>182</v>
      </c>
      <c r="L222" s="9">
        <v>91</v>
      </c>
      <c r="M222" s="9"/>
      <c r="N222" s="9"/>
      <c r="O222" s="9"/>
      <c r="P222" s="9"/>
      <c r="Q222" s="9" t="s">
        <v>193</v>
      </c>
      <c r="S222" s="14"/>
      <c r="T222" s="11"/>
      <c r="U222" s="11"/>
      <c r="V222" s="17">
        <f>COUNTA(TableAllYears[[#This Row],[Thermal Cycling]:[PID+ (2014)]])</f>
        <v>1</v>
      </c>
      <c r="W222" t="s">
        <v>461</v>
      </c>
      <c r="AA222" s="9" t="s">
        <v>30</v>
      </c>
      <c r="AB222" s="9"/>
      <c r="AC222" s="9"/>
      <c r="AD222" s="9"/>
    </row>
    <row r="223" spans="1:30" x14ac:dyDescent="0.3">
      <c r="A223" s="9">
        <v>2024</v>
      </c>
      <c r="B223" s="9" t="s">
        <v>950</v>
      </c>
      <c r="C223" s="9" t="s">
        <v>424</v>
      </c>
      <c r="D223" t="s">
        <v>434</v>
      </c>
      <c r="E223">
        <v>480</v>
      </c>
      <c r="F223">
        <v>525</v>
      </c>
      <c r="G223" s="9" t="s">
        <v>32</v>
      </c>
      <c r="H223" s="9" t="s">
        <v>55</v>
      </c>
      <c r="I223" s="9"/>
      <c r="J223" s="9"/>
      <c r="K223" s="9">
        <v>182</v>
      </c>
      <c r="L223" s="9">
        <v>91</v>
      </c>
      <c r="M223" s="9"/>
      <c r="N223" s="9"/>
      <c r="O223" s="9"/>
      <c r="P223" s="9"/>
      <c r="Q223" s="9" t="s">
        <v>193</v>
      </c>
      <c r="S223" s="14"/>
      <c r="T223" s="11"/>
      <c r="U223" s="11"/>
      <c r="V223" s="17">
        <f>COUNTA(TableAllYears[[#This Row],[Thermal Cycling]:[PID+ (2014)]])</f>
        <v>1</v>
      </c>
      <c r="W223" t="s">
        <v>461</v>
      </c>
      <c r="AA223" s="9" t="s">
        <v>30</v>
      </c>
      <c r="AB223" s="9"/>
      <c r="AC223" s="9"/>
      <c r="AD223" s="9"/>
    </row>
    <row r="224" spans="1:30" x14ac:dyDescent="0.3">
      <c r="A224" s="9">
        <v>2024</v>
      </c>
      <c r="B224" s="9" t="s">
        <v>951</v>
      </c>
      <c r="C224" s="9" t="s">
        <v>424</v>
      </c>
      <c r="D224" t="s">
        <v>434</v>
      </c>
      <c r="E224">
        <v>480</v>
      </c>
      <c r="F224">
        <v>525</v>
      </c>
      <c r="G224" s="9" t="s">
        <v>32</v>
      </c>
      <c r="H224" s="9" t="s">
        <v>55</v>
      </c>
      <c r="I224" s="9"/>
      <c r="J224" s="9"/>
      <c r="K224" s="9">
        <v>182</v>
      </c>
      <c r="L224" s="9">
        <v>91</v>
      </c>
      <c r="M224" s="9"/>
      <c r="N224" s="9"/>
      <c r="O224" s="9"/>
      <c r="P224" s="9"/>
      <c r="Q224" s="9" t="s">
        <v>193</v>
      </c>
      <c r="S224" s="14"/>
      <c r="T224" s="11"/>
      <c r="U224" s="11"/>
      <c r="V224" s="17">
        <f>COUNTA(TableAllYears[[#This Row],[Thermal Cycling]:[PID+ (2014)]])</f>
        <v>1</v>
      </c>
      <c r="W224" t="s">
        <v>461</v>
      </c>
      <c r="AA224" s="9" t="s">
        <v>30</v>
      </c>
      <c r="AB224" s="9"/>
      <c r="AC224" s="9"/>
      <c r="AD224" s="9"/>
    </row>
    <row r="225" spans="1:30" x14ac:dyDescent="0.3">
      <c r="A225" s="9">
        <v>2024</v>
      </c>
      <c r="B225" s="9" t="s">
        <v>953</v>
      </c>
      <c r="C225" s="9" t="s">
        <v>424</v>
      </c>
      <c r="D225" t="s">
        <v>431</v>
      </c>
      <c r="E225">
        <v>580</v>
      </c>
      <c r="F225">
        <v>625</v>
      </c>
      <c r="G225" s="9" t="s">
        <v>32</v>
      </c>
      <c r="H225" s="9" t="s">
        <v>55</v>
      </c>
      <c r="I225" s="9"/>
      <c r="J225" s="9"/>
      <c r="K225" s="9">
        <v>182</v>
      </c>
      <c r="L225" s="9">
        <v>91</v>
      </c>
      <c r="M225" s="9"/>
      <c r="N225" s="9"/>
      <c r="O225" s="9"/>
      <c r="P225" s="9"/>
      <c r="Q225" s="9" t="s">
        <v>193</v>
      </c>
      <c r="S225" s="14"/>
      <c r="T225" s="11"/>
      <c r="U225" s="11"/>
      <c r="V225" s="17">
        <f>COUNTA(TableAllYears[[#This Row],[Thermal Cycling]:[PID+ (2014)]])</f>
        <v>1</v>
      </c>
      <c r="W225" t="s">
        <v>461</v>
      </c>
      <c r="AA225" s="9" t="s">
        <v>30</v>
      </c>
      <c r="AB225" s="9"/>
      <c r="AC225" s="9"/>
      <c r="AD225" s="9"/>
    </row>
    <row r="226" spans="1:30" x14ac:dyDescent="0.3">
      <c r="A226" s="9">
        <v>2024</v>
      </c>
      <c r="B226" s="9" t="s">
        <v>954</v>
      </c>
      <c r="C226" s="9" t="s">
        <v>424</v>
      </c>
      <c r="D226" t="s">
        <v>431</v>
      </c>
      <c r="E226">
        <v>580</v>
      </c>
      <c r="F226">
        <v>625</v>
      </c>
      <c r="G226" s="9" t="s">
        <v>32</v>
      </c>
      <c r="H226" s="9" t="s">
        <v>55</v>
      </c>
      <c r="I226" s="9"/>
      <c r="J226" s="9"/>
      <c r="K226" s="9">
        <v>182</v>
      </c>
      <c r="L226" s="9">
        <v>91</v>
      </c>
      <c r="M226" s="9"/>
      <c r="N226" s="9"/>
      <c r="O226" s="9"/>
      <c r="P226" s="9"/>
      <c r="Q226" s="9" t="s">
        <v>193</v>
      </c>
      <c r="S226" s="14"/>
      <c r="T226" s="11"/>
      <c r="U226" s="11"/>
      <c r="V226" s="17">
        <f>COUNTA(TableAllYears[[#This Row],[Thermal Cycling]:[PID+ (2014)]])</f>
        <v>1</v>
      </c>
      <c r="W226" t="s">
        <v>461</v>
      </c>
      <c r="AA226" s="9" t="s">
        <v>30</v>
      </c>
      <c r="AB226" s="9"/>
      <c r="AC226" s="9"/>
      <c r="AD226" s="9"/>
    </row>
    <row r="227" spans="1:30" x14ac:dyDescent="0.3">
      <c r="A227" s="9">
        <v>2024</v>
      </c>
      <c r="B227" s="9" t="s">
        <v>956</v>
      </c>
      <c r="C227" s="9" t="s">
        <v>424</v>
      </c>
      <c r="D227" t="s">
        <v>431</v>
      </c>
      <c r="E227">
        <v>580</v>
      </c>
      <c r="F227">
        <v>625</v>
      </c>
      <c r="G227" s="9" t="s">
        <v>32</v>
      </c>
      <c r="H227" s="9" t="s">
        <v>55</v>
      </c>
      <c r="I227" s="9"/>
      <c r="J227" s="9"/>
      <c r="K227" s="9">
        <v>182</v>
      </c>
      <c r="L227" s="9">
        <v>91</v>
      </c>
      <c r="M227" s="9"/>
      <c r="N227" s="9"/>
      <c r="O227" s="9"/>
      <c r="P227" s="9"/>
      <c r="Q227" s="9" t="s">
        <v>193</v>
      </c>
      <c r="S227" s="14"/>
      <c r="T227" s="11"/>
      <c r="U227" s="11"/>
      <c r="V227" s="17">
        <f>COUNTA(TableAllYears[[#This Row],[Thermal Cycling]:[PID+ (2014)]])</f>
        <v>1</v>
      </c>
      <c r="W227" t="s">
        <v>461</v>
      </c>
      <c r="AA227" s="9" t="s">
        <v>30</v>
      </c>
      <c r="AB227" s="9"/>
      <c r="AC227" s="9"/>
      <c r="AD227" s="9"/>
    </row>
    <row r="228" spans="1:30" x14ac:dyDescent="0.3">
      <c r="A228">
        <v>2022</v>
      </c>
      <c r="B228" t="s">
        <v>59</v>
      </c>
      <c r="C228" t="s">
        <v>1126</v>
      </c>
      <c r="D228" t="s">
        <v>34</v>
      </c>
      <c r="E228">
        <v>505</v>
      </c>
      <c r="F228">
        <v>550</v>
      </c>
      <c r="G228" t="s">
        <v>11</v>
      </c>
      <c r="H228" t="s">
        <v>13</v>
      </c>
      <c r="I228">
        <v>144</v>
      </c>
      <c r="J228" t="s">
        <v>29</v>
      </c>
      <c r="K228">
        <v>182</v>
      </c>
      <c r="L228" s="9"/>
      <c r="M228" s="9" t="s">
        <v>193</v>
      </c>
      <c r="N228" s="9" t="s">
        <v>193</v>
      </c>
      <c r="O228" s="9" t="s">
        <v>193</v>
      </c>
      <c r="P228" s="9" t="s">
        <v>193</v>
      </c>
      <c r="Q228" s="9" t="s">
        <v>193</v>
      </c>
      <c r="R228" t="s">
        <v>193</v>
      </c>
      <c r="S228" s="14"/>
      <c r="T228" s="11"/>
      <c r="U228" s="11"/>
      <c r="V228" s="17">
        <f>COUNTA(TableAllYears[[#This Row],[Thermal Cycling]:[PID+ (2014)]])</f>
        <v>6</v>
      </c>
      <c r="W228" s="9" t="s">
        <v>486</v>
      </c>
      <c r="X228" s="9" t="s">
        <v>487</v>
      </c>
      <c r="Y228" s="9" t="s">
        <v>442</v>
      </c>
      <c r="Z228" s="9" t="s">
        <v>488</v>
      </c>
      <c r="AA228" s="9" t="s">
        <v>30</v>
      </c>
      <c r="AB228" s="9" t="s">
        <v>30</v>
      </c>
      <c r="AC228" s="9" t="s">
        <v>30</v>
      </c>
      <c r="AD228" s="9" t="s">
        <v>30</v>
      </c>
    </row>
    <row r="229" spans="1:30" x14ac:dyDescent="0.3">
      <c r="A229">
        <v>2021</v>
      </c>
      <c r="B229" t="s">
        <v>542</v>
      </c>
      <c r="C229" t="s">
        <v>1126</v>
      </c>
      <c r="L229" s="9"/>
      <c r="M229" s="9" t="s">
        <v>193</v>
      </c>
      <c r="N229" s="9" t="s">
        <v>193</v>
      </c>
      <c r="O229" s="9" t="s">
        <v>193</v>
      </c>
      <c r="P229" s="9" t="s">
        <v>193</v>
      </c>
      <c r="Q229" s="9" t="s">
        <v>193</v>
      </c>
      <c r="R229" t="s">
        <v>193</v>
      </c>
      <c r="S229" s="14"/>
      <c r="T229" s="11"/>
      <c r="U229" s="11"/>
      <c r="V229" s="17">
        <f>COUNTA(TableAllYears[[#This Row],[Thermal Cycling]:[PID+ (2014)]])</f>
        <v>6</v>
      </c>
      <c r="W229" s="9"/>
      <c r="X229" s="9"/>
      <c r="Y229" s="9"/>
      <c r="Z229" s="9"/>
      <c r="AA229" s="9"/>
      <c r="AB229" s="9"/>
      <c r="AC229" s="9"/>
      <c r="AD229" s="9"/>
    </row>
    <row r="230" spans="1:30" x14ac:dyDescent="0.3">
      <c r="A230">
        <v>2022</v>
      </c>
      <c r="B230" t="s">
        <v>58</v>
      </c>
      <c r="C230" t="s">
        <v>1126</v>
      </c>
      <c r="D230" t="s">
        <v>46</v>
      </c>
      <c r="E230">
        <v>405</v>
      </c>
      <c r="F230">
        <v>450</v>
      </c>
      <c r="G230" t="s">
        <v>11</v>
      </c>
      <c r="H230" t="s">
        <v>13</v>
      </c>
      <c r="I230">
        <v>120</v>
      </c>
      <c r="J230" t="s">
        <v>29</v>
      </c>
      <c r="K230">
        <v>182</v>
      </c>
      <c r="L230" s="9"/>
      <c r="M230" s="9" t="s">
        <v>193</v>
      </c>
      <c r="N230" s="9" t="s">
        <v>193</v>
      </c>
      <c r="O230" s="9" t="s">
        <v>193</v>
      </c>
      <c r="P230" s="9" t="s">
        <v>193</v>
      </c>
      <c r="Q230" s="9" t="s">
        <v>193</v>
      </c>
      <c r="S230" s="14"/>
      <c r="T230" s="11"/>
      <c r="U230" s="11"/>
      <c r="V230" s="17">
        <f>COUNTA(TableAllYears[[#This Row],[Thermal Cycling]:[PID+ (2014)]])</f>
        <v>5</v>
      </c>
      <c r="W230" s="9" t="s">
        <v>486</v>
      </c>
      <c r="X230" s="9" t="s">
        <v>487</v>
      </c>
      <c r="Y230" s="9" t="s">
        <v>442</v>
      </c>
      <c r="Z230" s="9" t="s">
        <v>488</v>
      </c>
      <c r="AA230" s="9" t="s">
        <v>30</v>
      </c>
      <c r="AB230" s="9" t="s">
        <v>30</v>
      </c>
      <c r="AC230" s="9" t="s">
        <v>30</v>
      </c>
      <c r="AD230" s="9" t="s">
        <v>30</v>
      </c>
    </row>
    <row r="231" spans="1:30" x14ac:dyDescent="0.3">
      <c r="A231">
        <v>2021</v>
      </c>
      <c r="B231" t="s">
        <v>502</v>
      </c>
      <c r="C231" t="s">
        <v>1126</v>
      </c>
      <c r="L231" s="9"/>
      <c r="M231" s="9" t="s">
        <v>193</v>
      </c>
      <c r="N231" s="9" t="s">
        <v>193</v>
      </c>
      <c r="O231" s="9" t="s">
        <v>193</v>
      </c>
      <c r="P231" s="9" t="s">
        <v>193</v>
      </c>
      <c r="Q231" s="9" t="s">
        <v>193</v>
      </c>
      <c r="S231" s="14"/>
      <c r="T231" s="11"/>
      <c r="U231" s="11"/>
      <c r="V231" s="17">
        <f>COUNTA(TableAllYears[[#This Row],[Thermal Cycling]:[PID+ (2014)]])</f>
        <v>5</v>
      </c>
      <c r="W231" s="9"/>
      <c r="X231" s="9"/>
      <c r="Y231" s="9"/>
      <c r="Z231" s="9"/>
      <c r="AA231" s="9"/>
      <c r="AB231" s="9"/>
      <c r="AC231" s="9"/>
      <c r="AD231" s="9"/>
    </row>
    <row r="232" spans="1:30" x14ac:dyDescent="0.3">
      <c r="A232" s="9">
        <v>2024</v>
      </c>
      <c r="B232" s="9" t="s">
        <v>884</v>
      </c>
      <c r="C232" s="9" t="s">
        <v>1126</v>
      </c>
      <c r="D232" t="s">
        <v>431</v>
      </c>
      <c r="E232">
        <v>580</v>
      </c>
      <c r="F232">
        <v>625</v>
      </c>
      <c r="G232" s="9" t="s">
        <v>28</v>
      </c>
      <c r="H232" s="9" t="s">
        <v>55</v>
      </c>
      <c r="I232" s="9"/>
      <c r="J232" s="9"/>
      <c r="K232" s="9">
        <v>182</v>
      </c>
      <c r="L232" s="9">
        <v>91</v>
      </c>
      <c r="M232" s="9" t="s">
        <v>193</v>
      </c>
      <c r="N232" s="9"/>
      <c r="O232" s="9" t="s">
        <v>193</v>
      </c>
      <c r="P232" s="9"/>
      <c r="Q232" s="9" t="s">
        <v>193</v>
      </c>
      <c r="R232" t="s">
        <v>193</v>
      </c>
      <c r="S232" s="14"/>
      <c r="T232" s="11"/>
      <c r="U232" s="11"/>
      <c r="V232" s="17">
        <f>COUNTA(TableAllYears[[#This Row],[Thermal Cycling]:[PID+ (2014)]])</f>
        <v>4</v>
      </c>
      <c r="W232" t="s">
        <v>1125</v>
      </c>
      <c r="AA232" s="9" t="s">
        <v>30</v>
      </c>
      <c r="AB232" s="9"/>
      <c r="AC232" s="9"/>
      <c r="AD232" s="9"/>
    </row>
    <row r="233" spans="1:30" x14ac:dyDescent="0.3">
      <c r="A233">
        <v>2022</v>
      </c>
      <c r="B233" t="s">
        <v>56</v>
      </c>
      <c r="C233" t="s">
        <v>1126</v>
      </c>
      <c r="D233" t="s">
        <v>10</v>
      </c>
      <c r="E233">
        <v>305</v>
      </c>
      <c r="F233">
        <v>350</v>
      </c>
      <c r="G233" t="s">
        <v>28</v>
      </c>
      <c r="H233" t="s">
        <v>13</v>
      </c>
      <c r="I233">
        <v>120</v>
      </c>
      <c r="J233" t="s">
        <v>29</v>
      </c>
      <c r="K233">
        <v>158.75</v>
      </c>
      <c r="L233" s="9"/>
      <c r="M233" s="9" t="s">
        <v>193</v>
      </c>
      <c r="N233" s="9" t="s">
        <v>193</v>
      </c>
      <c r="O233" s="9" t="s">
        <v>193</v>
      </c>
      <c r="P233" s="9" t="s">
        <v>193</v>
      </c>
      <c r="Q233" s="9"/>
      <c r="S233" s="14"/>
      <c r="T233" s="11"/>
      <c r="U233" s="11"/>
      <c r="V233" s="17">
        <f>COUNTA(TableAllYears[[#This Row],[Thermal Cycling]:[PID+ (2014)]])</f>
        <v>4</v>
      </c>
      <c r="W233" s="9" t="s">
        <v>486</v>
      </c>
      <c r="X233" s="9" t="s">
        <v>487</v>
      </c>
      <c r="Y233" s="9" t="s">
        <v>442</v>
      </c>
      <c r="Z233" s="9" t="s">
        <v>488</v>
      </c>
      <c r="AA233" s="9" t="s">
        <v>30</v>
      </c>
      <c r="AB233" s="9" t="s">
        <v>30</v>
      </c>
      <c r="AC233" s="9" t="s">
        <v>30</v>
      </c>
      <c r="AD233" s="9" t="s">
        <v>30</v>
      </c>
    </row>
    <row r="234" spans="1:30" x14ac:dyDescent="0.3">
      <c r="A234">
        <v>2022</v>
      </c>
      <c r="B234" t="s">
        <v>57</v>
      </c>
      <c r="C234" t="s">
        <v>1126</v>
      </c>
      <c r="D234" t="s">
        <v>12</v>
      </c>
      <c r="E234">
        <v>355</v>
      </c>
      <c r="F234">
        <v>400</v>
      </c>
      <c r="G234" t="s">
        <v>28</v>
      </c>
      <c r="H234" t="s">
        <v>13</v>
      </c>
      <c r="I234">
        <v>144</v>
      </c>
      <c r="J234" t="s">
        <v>29</v>
      </c>
      <c r="K234">
        <v>158.75</v>
      </c>
      <c r="L234" s="9"/>
      <c r="M234" s="9" t="s">
        <v>193</v>
      </c>
      <c r="N234" s="9" t="s">
        <v>193</v>
      </c>
      <c r="O234" s="9" t="s">
        <v>193</v>
      </c>
      <c r="P234" s="9" t="s">
        <v>193</v>
      </c>
      <c r="Q234" s="9"/>
      <c r="S234" s="14"/>
      <c r="T234" s="11"/>
      <c r="U234" s="11"/>
      <c r="V234" s="17">
        <f>COUNTA(TableAllYears[[#This Row],[Thermal Cycling]:[PID+ (2014)]])</f>
        <v>4</v>
      </c>
      <c r="W234" s="9" t="s">
        <v>486</v>
      </c>
      <c r="X234" s="9" t="s">
        <v>487</v>
      </c>
      <c r="Y234" s="9" t="s">
        <v>442</v>
      </c>
      <c r="Z234" s="9" t="s">
        <v>488</v>
      </c>
      <c r="AA234" s="9" t="s">
        <v>30</v>
      </c>
      <c r="AB234" s="9" t="s">
        <v>30</v>
      </c>
      <c r="AC234" s="9" t="s">
        <v>30</v>
      </c>
      <c r="AD234" s="9" t="s">
        <v>30</v>
      </c>
    </row>
    <row r="235" spans="1:30" x14ac:dyDescent="0.3">
      <c r="A235" s="9">
        <v>2024</v>
      </c>
      <c r="B235" s="9" t="s">
        <v>294</v>
      </c>
      <c r="C235" s="9" t="s">
        <v>1126</v>
      </c>
      <c r="D235" t="s">
        <v>192</v>
      </c>
      <c r="E235">
        <v>380</v>
      </c>
      <c r="F235">
        <v>425</v>
      </c>
      <c r="G235" s="9" t="s">
        <v>28</v>
      </c>
      <c r="H235" s="9" t="s">
        <v>13</v>
      </c>
      <c r="I235" s="9"/>
      <c r="J235" s="9"/>
      <c r="K235" s="9">
        <v>182</v>
      </c>
      <c r="L235" s="9">
        <v>91</v>
      </c>
      <c r="M235" s="9" t="s">
        <v>193</v>
      </c>
      <c r="N235" s="9" t="s">
        <v>193</v>
      </c>
      <c r="O235" s="9"/>
      <c r="P235" s="9"/>
      <c r="Q235" s="9" t="s">
        <v>193</v>
      </c>
      <c r="S235" s="14"/>
      <c r="T235" s="11"/>
      <c r="U235" s="11"/>
      <c r="V235" s="17">
        <f>COUNTA(TableAllYears[[#This Row],[Thermal Cycling]:[PID+ (2014)]])</f>
        <v>3</v>
      </c>
      <c r="W235" t="s">
        <v>1125</v>
      </c>
      <c r="AA235" s="9" t="s">
        <v>30</v>
      </c>
      <c r="AB235" s="9"/>
      <c r="AC235" s="9"/>
      <c r="AD235" s="9"/>
    </row>
    <row r="236" spans="1:30" x14ac:dyDescent="0.3">
      <c r="A236" s="9">
        <v>2024</v>
      </c>
      <c r="B236" s="9" t="s">
        <v>298</v>
      </c>
      <c r="C236" s="9" t="s">
        <v>1126</v>
      </c>
      <c r="D236" t="s">
        <v>430</v>
      </c>
      <c r="E236">
        <v>430</v>
      </c>
      <c r="F236">
        <v>475</v>
      </c>
      <c r="G236" s="9" t="s">
        <v>28</v>
      </c>
      <c r="H236" s="9" t="s">
        <v>13</v>
      </c>
      <c r="I236" s="9"/>
      <c r="J236" s="9"/>
      <c r="K236" s="9">
        <v>182</v>
      </c>
      <c r="L236" s="9">
        <v>91</v>
      </c>
      <c r="M236" s="9" t="s">
        <v>193</v>
      </c>
      <c r="N236" s="9" t="s">
        <v>193</v>
      </c>
      <c r="O236" s="9"/>
      <c r="P236" s="9"/>
      <c r="Q236" s="9" t="s">
        <v>193</v>
      </c>
      <c r="S236" s="14"/>
      <c r="T236" s="11"/>
      <c r="U236" s="11"/>
      <c r="V236" s="17">
        <f>COUNTA(TableAllYears[[#This Row],[Thermal Cycling]:[PID+ (2014)]])</f>
        <v>3</v>
      </c>
      <c r="W236" t="s">
        <v>1125</v>
      </c>
      <c r="AA236" s="9" t="s">
        <v>30</v>
      </c>
      <c r="AB236" s="9"/>
      <c r="AC236" s="9"/>
      <c r="AD236" s="9"/>
    </row>
    <row r="237" spans="1:30" x14ac:dyDescent="0.3">
      <c r="A237" s="9">
        <v>2024</v>
      </c>
      <c r="B237" s="9" t="s">
        <v>302</v>
      </c>
      <c r="C237" s="9" t="s">
        <v>1126</v>
      </c>
      <c r="D237" t="s">
        <v>434</v>
      </c>
      <c r="E237">
        <v>480</v>
      </c>
      <c r="F237">
        <v>525</v>
      </c>
      <c r="G237" s="9" t="s">
        <v>28</v>
      </c>
      <c r="H237" s="9" t="s">
        <v>13</v>
      </c>
      <c r="I237" s="9"/>
      <c r="J237" s="9"/>
      <c r="K237" s="9">
        <v>182</v>
      </c>
      <c r="L237" s="9">
        <v>91</v>
      </c>
      <c r="M237" s="9" t="s">
        <v>193</v>
      </c>
      <c r="N237" s="9" t="s">
        <v>193</v>
      </c>
      <c r="O237" s="9"/>
      <c r="P237" s="9"/>
      <c r="Q237" s="9" t="s">
        <v>193</v>
      </c>
      <c r="S237" s="14"/>
      <c r="T237" s="11"/>
      <c r="U237" s="11"/>
      <c r="V237" s="17">
        <f>COUNTA(TableAllYears[[#This Row],[Thermal Cycling]:[PID+ (2014)]])</f>
        <v>3</v>
      </c>
      <c r="W237" t="s">
        <v>1125</v>
      </c>
      <c r="AA237" s="9" t="s">
        <v>30</v>
      </c>
      <c r="AB237" s="9"/>
      <c r="AC237" s="9"/>
      <c r="AD237" s="9"/>
    </row>
    <row r="238" spans="1:30" x14ac:dyDescent="0.3">
      <c r="A238" s="9">
        <v>2024</v>
      </c>
      <c r="B238" s="9" t="s">
        <v>306</v>
      </c>
      <c r="C238" s="9" t="s">
        <v>1126</v>
      </c>
      <c r="D238" t="s">
        <v>429</v>
      </c>
      <c r="E238">
        <v>530</v>
      </c>
      <c r="F238">
        <v>575</v>
      </c>
      <c r="G238" s="9" t="s">
        <v>28</v>
      </c>
      <c r="H238" s="9" t="s">
        <v>13</v>
      </c>
      <c r="I238" s="9"/>
      <c r="J238" s="9"/>
      <c r="K238" s="9">
        <v>182</v>
      </c>
      <c r="L238" s="9">
        <v>91</v>
      </c>
      <c r="M238" s="9" t="s">
        <v>193</v>
      </c>
      <c r="N238" s="9" t="s">
        <v>193</v>
      </c>
      <c r="O238" s="9"/>
      <c r="P238" s="9"/>
      <c r="Q238" s="9" t="s">
        <v>193</v>
      </c>
      <c r="S238" s="14"/>
      <c r="T238" s="11"/>
      <c r="U238" s="11"/>
      <c r="V238" s="17">
        <f>COUNTA(TableAllYears[[#This Row],[Thermal Cycling]:[PID+ (2014)]])</f>
        <v>3</v>
      </c>
      <c r="W238" t="s">
        <v>1125</v>
      </c>
      <c r="AA238" s="9" t="s">
        <v>30</v>
      </c>
      <c r="AB238" s="9"/>
      <c r="AC238" s="9"/>
      <c r="AD238" s="9"/>
    </row>
    <row r="239" spans="1:30" x14ac:dyDescent="0.3">
      <c r="A239" s="9">
        <v>2024</v>
      </c>
      <c r="B239" s="9" t="s">
        <v>881</v>
      </c>
      <c r="C239" s="9" t="s">
        <v>1126</v>
      </c>
      <c r="D239" t="s">
        <v>430</v>
      </c>
      <c r="E239">
        <v>430</v>
      </c>
      <c r="F239">
        <v>475</v>
      </c>
      <c r="G239" s="9" t="s">
        <v>28</v>
      </c>
      <c r="H239" s="9" t="s">
        <v>55</v>
      </c>
      <c r="I239" s="9"/>
      <c r="J239" s="9"/>
      <c r="K239" s="9">
        <v>182</v>
      </c>
      <c r="L239" s="9">
        <v>91</v>
      </c>
      <c r="M239" s="9" t="s">
        <v>193</v>
      </c>
      <c r="N239" s="9"/>
      <c r="O239" s="9" t="s">
        <v>193</v>
      </c>
      <c r="P239" s="9"/>
      <c r="Q239" s="9" t="s">
        <v>193</v>
      </c>
      <c r="S239" s="14"/>
      <c r="T239" s="11"/>
      <c r="U239" s="11"/>
      <c r="V239" s="17">
        <f>COUNTA(TableAllYears[[#This Row],[Thermal Cycling]:[PID+ (2014)]])</f>
        <v>3</v>
      </c>
      <c r="W239" t="s">
        <v>1125</v>
      </c>
      <c r="AA239" s="9" t="s">
        <v>30</v>
      </c>
      <c r="AB239" s="9"/>
      <c r="AC239" s="9"/>
      <c r="AD239" s="9"/>
    </row>
    <row r="240" spans="1:30" x14ac:dyDescent="0.3">
      <c r="A240" s="9">
        <v>2024</v>
      </c>
      <c r="B240" s="9" t="s">
        <v>882</v>
      </c>
      <c r="C240" s="9" t="s">
        <v>1126</v>
      </c>
      <c r="D240" t="s">
        <v>434</v>
      </c>
      <c r="E240">
        <v>480</v>
      </c>
      <c r="F240">
        <v>525</v>
      </c>
      <c r="G240" s="9" t="s">
        <v>28</v>
      </c>
      <c r="H240" s="9" t="s">
        <v>55</v>
      </c>
      <c r="I240" s="9"/>
      <c r="J240" s="9"/>
      <c r="K240" s="9">
        <v>182</v>
      </c>
      <c r="L240" s="9">
        <v>91</v>
      </c>
      <c r="M240" s="9" t="s">
        <v>193</v>
      </c>
      <c r="N240" s="9"/>
      <c r="O240" s="9" t="s">
        <v>193</v>
      </c>
      <c r="P240" s="9"/>
      <c r="Q240" s="9" t="s">
        <v>193</v>
      </c>
      <c r="S240" s="14"/>
      <c r="T240" s="11"/>
      <c r="U240" s="11"/>
      <c r="V240" s="17">
        <f>COUNTA(TableAllYears[[#This Row],[Thermal Cycling]:[PID+ (2014)]])</f>
        <v>3</v>
      </c>
      <c r="W240" t="s">
        <v>1125</v>
      </c>
      <c r="AA240" s="9" t="s">
        <v>30</v>
      </c>
      <c r="AB240" s="9"/>
      <c r="AC240" s="9"/>
      <c r="AD240" s="9"/>
    </row>
    <row r="241" spans="1:30" x14ac:dyDescent="0.3">
      <c r="A241" s="9">
        <v>2024</v>
      </c>
      <c r="B241" s="9" t="s">
        <v>883</v>
      </c>
      <c r="C241" s="9" t="s">
        <v>1126</v>
      </c>
      <c r="D241" t="s">
        <v>429</v>
      </c>
      <c r="E241">
        <v>530</v>
      </c>
      <c r="F241">
        <v>575</v>
      </c>
      <c r="G241" s="9" t="s">
        <v>28</v>
      </c>
      <c r="H241" s="9" t="s">
        <v>55</v>
      </c>
      <c r="I241" s="9"/>
      <c r="J241" s="9"/>
      <c r="K241" s="9">
        <v>182</v>
      </c>
      <c r="L241" s="9">
        <v>91</v>
      </c>
      <c r="M241" s="9" t="s">
        <v>193</v>
      </c>
      <c r="N241" s="9"/>
      <c r="O241" s="9" t="s">
        <v>193</v>
      </c>
      <c r="P241" s="9"/>
      <c r="Q241" s="9" t="s">
        <v>193</v>
      </c>
      <c r="S241" s="14"/>
      <c r="T241" s="11"/>
      <c r="U241" s="11"/>
      <c r="V241" s="17">
        <f>COUNTA(TableAllYears[[#This Row],[Thermal Cycling]:[PID+ (2014)]])</f>
        <v>3</v>
      </c>
      <c r="W241" t="s">
        <v>1125</v>
      </c>
      <c r="AA241" s="9" t="s">
        <v>30</v>
      </c>
      <c r="AB241" s="9"/>
      <c r="AC241" s="9"/>
      <c r="AD241" s="9"/>
    </row>
    <row r="242" spans="1:30" x14ac:dyDescent="0.3">
      <c r="A242">
        <v>2023</v>
      </c>
      <c r="B242" t="s">
        <v>306</v>
      </c>
      <c r="C242" t="s">
        <v>1126</v>
      </c>
      <c r="D242" t="s">
        <v>429</v>
      </c>
      <c r="E242">
        <v>530</v>
      </c>
      <c r="F242">
        <v>575</v>
      </c>
      <c r="G242" t="s">
        <v>28</v>
      </c>
      <c r="H242" t="s">
        <v>13</v>
      </c>
      <c r="I242">
        <v>144</v>
      </c>
      <c r="K242">
        <v>182</v>
      </c>
      <c r="L242" s="9"/>
      <c r="M242" s="9"/>
      <c r="N242" s="9" t="s">
        <v>193</v>
      </c>
      <c r="O242" s="9"/>
      <c r="P242" s="9"/>
      <c r="Q242" s="9" t="s">
        <v>193</v>
      </c>
      <c r="R242" t="s">
        <v>193</v>
      </c>
      <c r="S242" s="14"/>
      <c r="T242" s="11"/>
      <c r="U242" s="11"/>
      <c r="V242" s="17">
        <f>COUNTA(TableAllYears[[#This Row],[Thermal Cycling]:[PID+ (2014)]])</f>
        <v>3</v>
      </c>
      <c r="W242" s="9" t="s">
        <v>442</v>
      </c>
      <c r="X242" s="9"/>
      <c r="Y242" s="9"/>
      <c r="Z242" s="9"/>
      <c r="AA242" s="9" t="s">
        <v>30</v>
      </c>
      <c r="AB242" s="9"/>
      <c r="AC242" s="9"/>
      <c r="AD242" s="9"/>
    </row>
    <row r="243" spans="1:30" x14ac:dyDescent="0.3">
      <c r="A243" s="9">
        <v>2024</v>
      </c>
      <c r="B243" s="9" t="s">
        <v>310</v>
      </c>
      <c r="C243" s="9" t="s">
        <v>1126</v>
      </c>
      <c r="D243" t="s">
        <v>431</v>
      </c>
      <c r="E243">
        <v>580</v>
      </c>
      <c r="F243">
        <v>625</v>
      </c>
      <c r="G243" s="9" t="s">
        <v>28</v>
      </c>
      <c r="H243" s="9" t="s">
        <v>13</v>
      </c>
      <c r="I243" s="9"/>
      <c r="J243" s="9"/>
      <c r="K243" s="9">
        <v>182</v>
      </c>
      <c r="L243" s="9">
        <v>91</v>
      </c>
      <c r="M243" s="9"/>
      <c r="N243" s="9" t="s">
        <v>193</v>
      </c>
      <c r="O243" s="9"/>
      <c r="P243" s="9"/>
      <c r="Q243" s="9" t="s">
        <v>193</v>
      </c>
      <c r="S243" s="14"/>
      <c r="T243" s="11"/>
      <c r="U243" s="11"/>
      <c r="V243" s="17">
        <f>COUNTA(TableAllYears[[#This Row],[Thermal Cycling]:[PID+ (2014)]])</f>
        <v>2</v>
      </c>
      <c r="W243" t="s">
        <v>1125</v>
      </c>
      <c r="AA243" s="9" t="s">
        <v>30</v>
      </c>
      <c r="AB243" s="9"/>
      <c r="AC243" s="9"/>
      <c r="AD243" s="9"/>
    </row>
    <row r="244" spans="1:30" x14ac:dyDescent="0.3">
      <c r="A244">
        <v>2023</v>
      </c>
      <c r="B244" t="s">
        <v>294</v>
      </c>
      <c r="C244" t="s">
        <v>1126</v>
      </c>
      <c r="D244" t="s">
        <v>192</v>
      </c>
      <c r="E244">
        <v>380</v>
      </c>
      <c r="F244">
        <v>425</v>
      </c>
      <c r="G244" t="s">
        <v>28</v>
      </c>
      <c r="H244" t="s">
        <v>13</v>
      </c>
      <c r="I244">
        <v>108</v>
      </c>
      <c r="K244">
        <v>182</v>
      </c>
      <c r="L244" s="9"/>
      <c r="M244" s="9"/>
      <c r="N244" s="9" t="s">
        <v>193</v>
      </c>
      <c r="O244" s="9"/>
      <c r="P244" s="9"/>
      <c r="Q244" s="9" t="s">
        <v>193</v>
      </c>
      <c r="S244" s="14"/>
      <c r="T244" s="11"/>
      <c r="U244" s="11"/>
      <c r="V244" s="17">
        <f>COUNTA(TableAllYears[[#This Row],[Thermal Cycling]:[PID+ (2014)]])</f>
        <v>2</v>
      </c>
      <c r="W244" s="9" t="s">
        <v>442</v>
      </c>
      <c r="X244" s="9"/>
      <c r="Y244" s="9"/>
      <c r="Z244" s="9"/>
      <c r="AA244" s="9" t="s">
        <v>30</v>
      </c>
      <c r="AB244" s="9"/>
      <c r="AC244" s="9"/>
      <c r="AD244" s="9"/>
    </row>
    <row r="245" spans="1:30" x14ac:dyDescent="0.3">
      <c r="A245">
        <v>2023</v>
      </c>
      <c r="B245" t="s">
        <v>298</v>
      </c>
      <c r="C245" t="s">
        <v>1126</v>
      </c>
      <c r="D245" t="s">
        <v>430</v>
      </c>
      <c r="E245">
        <v>430</v>
      </c>
      <c r="F245">
        <v>475</v>
      </c>
      <c r="G245" t="s">
        <v>28</v>
      </c>
      <c r="H245" t="s">
        <v>13</v>
      </c>
      <c r="I245">
        <v>120</v>
      </c>
      <c r="K245">
        <v>182</v>
      </c>
      <c r="L245" s="9"/>
      <c r="M245" s="9"/>
      <c r="N245" s="9" t="s">
        <v>193</v>
      </c>
      <c r="O245" s="9"/>
      <c r="P245" s="9"/>
      <c r="Q245" s="9" t="s">
        <v>193</v>
      </c>
      <c r="S245" s="14"/>
      <c r="T245" s="11"/>
      <c r="U245" s="11"/>
      <c r="V245" s="17">
        <f>COUNTA(TableAllYears[[#This Row],[Thermal Cycling]:[PID+ (2014)]])</f>
        <v>2</v>
      </c>
      <c r="W245" s="9" t="s">
        <v>442</v>
      </c>
      <c r="X245" s="9"/>
      <c r="Y245" s="9"/>
      <c r="Z245" s="9"/>
      <c r="AA245" s="9" t="s">
        <v>30</v>
      </c>
      <c r="AB245" s="9"/>
      <c r="AC245" s="9"/>
      <c r="AD245" s="9"/>
    </row>
    <row r="246" spans="1:30" x14ac:dyDescent="0.3">
      <c r="A246">
        <v>2023</v>
      </c>
      <c r="B246" t="s">
        <v>302</v>
      </c>
      <c r="C246" t="s">
        <v>1126</v>
      </c>
      <c r="D246" t="s">
        <v>434</v>
      </c>
      <c r="E246">
        <v>480</v>
      </c>
      <c r="F246">
        <v>525</v>
      </c>
      <c r="G246" t="s">
        <v>28</v>
      </c>
      <c r="H246" t="s">
        <v>13</v>
      </c>
      <c r="I246">
        <v>132</v>
      </c>
      <c r="K246">
        <v>182</v>
      </c>
      <c r="L246" s="9"/>
      <c r="M246" s="9"/>
      <c r="N246" s="9" t="s">
        <v>193</v>
      </c>
      <c r="O246" s="9"/>
      <c r="P246" s="9"/>
      <c r="Q246" s="9" t="s">
        <v>193</v>
      </c>
      <c r="S246" s="14"/>
      <c r="T246" s="11"/>
      <c r="U246" s="11"/>
      <c r="V246" s="17">
        <f>COUNTA(TableAllYears[[#This Row],[Thermal Cycling]:[PID+ (2014)]])</f>
        <v>2</v>
      </c>
      <c r="W246" s="9" t="s">
        <v>442</v>
      </c>
      <c r="X246" s="9"/>
      <c r="Y246" s="9"/>
      <c r="Z246" s="9"/>
      <c r="AA246" s="9" t="s">
        <v>30</v>
      </c>
      <c r="AB246" s="9"/>
      <c r="AC246" s="9"/>
      <c r="AD246" s="9"/>
    </row>
    <row r="247" spans="1:30" x14ac:dyDescent="0.3">
      <c r="A247">
        <v>2023</v>
      </c>
      <c r="B247" t="s">
        <v>310</v>
      </c>
      <c r="C247" t="s">
        <v>1126</v>
      </c>
      <c r="D247" t="s">
        <v>431</v>
      </c>
      <c r="E247">
        <v>580</v>
      </c>
      <c r="F247">
        <v>625</v>
      </c>
      <c r="G247" t="s">
        <v>28</v>
      </c>
      <c r="H247" t="s">
        <v>13</v>
      </c>
      <c r="I247">
        <v>156</v>
      </c>
      <c r="K247">
        <v>182</v>
      </c>
      <c r="L247" s="9"/>
      <c r="M247" s="9"/>
      <c r="N247" s="9" t="s">
        <v>193</v>
      </c>
      <c r="O247" s="9"/>
      <c r="P247" s="9"/>
      <c r="Q247" s="9" t="s">
        <v>193</v>
      </c>
      <c r="S247" s="14"/>
      <c r="T247" s="11"/>
      <c r="U247" s="11"/>
      <c r="V247" s="17">
        <f>COUNTA(TableAllYears[[#This Row],[Thermal Cycling]:[PID+ (2014)]])</f>
        <v>2</v>
      </c>
      <c r="W247" s="9" t="s">
        <v>442</v>
      </c>
      <c r="X247" s="9"/>
      <c r="Y247" s="9"/>
      <c r="Z247" s="9"/>
      <c r="AA247" s="9" t="s">
        <v>30</v>
      </c>
      <c r="AB247" s="9"/>
      <c r="AC247" s="9"/>
      <c r="AD247" s="9"/>
    </row>
    <row r="248" spans="1:30" x14ac:dyDescent="0.3">
      <c r="A248">
        <v>2022</v>
      </c>
      <c r="B248" t="s">
        <v>54</v>
      </c>
      <c r="C248" t="s">
        <v>1126</v>
      </c>
      <c r="D248" t="s">
        <v>10</v>
      </c>
      <c r="E248">
        <v>305</v>
      </c>
      <c r="F248">
        <v>350</v>
      </c>
      <c r="G248" t="s">
        <v>32</v>
      </c>
      <c r="H248" t="s">
        <v>55</v>
      </c>
      <c r="I248">
        <v>120</v>
      </c>
      <c r="J248" t="s">
        <v>29</v>
      </c>
      <c r="K248">
        <v>158.75</v>
      </c>
      <c r="L248" s="9"/>
      <c r="M248" s="9" t="s">
        <v>193</v>
      </c>
      <c r="N248" s="9"/>
      <c r="O248" s="9"/>
      <c r="P248" s="9"/>
      <c r="Q248" s="9" t="s">
        <v>193</v>
      </c>
      <c r="S248" s="14"/>
      <c r="T248" s="11"/>
      <c r="U248" s="11"/>
      <c r="V248" s="17">
        <f>COUNTA(TableAllYears[[#This Row],[Thermal Cycling]:[PID+ (2014)]])</f>
        <v>2</v>
      </c>
      <c r="W248" s="9" t="s">
        <v>486</v>
      </c>
      <c r="X248" s="9" t="s">
        <v>487</v>
      </c>
      <c r="Y248" s="9" t="s">
        <v>442</v>
      </c>
      <c r="Z248" s="9" t="s">
        <v>488</v>
      </c>
      <c r="AA248" s="9" t="s">
        <v>30</v>
      </c>
      <c r="AB248" s="9" t="s">
        <v>30</v>
      </c>
      <c r="AC248" s="9" t="s">
        <v>30</v>
      </c>
      <c r="AD248" s="9" t="s">
        <v>30</v>
      </c>
    </row>
    <row r="249" spans="1:30" x14ac:dyDescent="0.3">
      <c r="A249" s="9">
        <v>2024</v>
      </c>
      <c r="B249" s="9" t="s">
        <v>295</v>
      </c>
      <c r="C249" s="9" t="s">
        <v>1126</v>
      </c>
      <c r="D249" t="s">
        <v>192</v>
      </c>
      <c r="E249">
        <v>380</v>
      </c>
      <c r="F249">
        <v>425</v>
      </c>
      <c r="G249" s="9" t="s">
        <v>11</v>
      </c>
      <c r="H249" s="9" t="s">
        <v>13</v>
      </c>
      <c r="I249" s="9"/>
      <c r="J249" s="9"/>
      <c r="K249" s="9">
        <v>182</v>
      </c>
      <c r="L249" s="9">
        <v>91</v>
      </c>
      <c r="M249" s="9"/>
      <c r="N249" s="9"/>
      <c r="O249" s="9"/>
      <c r="P249" s="9"/>
      <c r="Q249" s="9" t="s">
        <v>193</v>
      </c>
      <c r="S249" s="14"/>
      <c r="T249" s="11"/>
      <c r="U249" s="11"/>
      <c r="V249" s="17">
        <f>COUNTA(TableAllYears[[#This Row],[Thermal Cycling]:[PID+ (2014)]])</f>
        <v>1</v>
      </c>
      <c r="W249" t="s">
        <v>1125</v>
      </c>
      <c r="AA249" s="9" t="s">
        <v>30</v>
      </c>
      <c r="AB249" s="9"/>
      <c r="AC249" s="9"/>
      <c r="AD249" s="9"/>
    </row>
    <row r="250" spans="1:30" x14ac:dyDescent="0.3">
      <c r="A250" s="9">
        <v>2024</v>
      </c>
      <c r="B250" s="9" t="s">
        <v>299</v>
      </c>
      <c r="C250" s="9" t="s">
        <v>1126</v>
      </c>
      <c r="D250" t="s">
        <v>430</v>
      </c>
      <c r="E250">
        <v>430</v>
      </c>
      <c r="F250">
        <v>475</v>
      </c>
      <c r="G250" s="9" t="s">
        <v>11</v>
      </c>
      <c r="H250" s="9" t="s">
        <v>13</v>
      </c>
      <c r="I250" s="9"/>
      <c r="J250" s="9"/>
      <c r="K250" s="9">
        <v>182</v>
      </c>
      <c r="L250" s="9">
        <v>91</v>
      </c>
      <c r="M250" s="9"/>
      <c r="N250" s="9"/>
      <c r="O250" s="9"/>
      <c r="P250" s="9"/>
      <c r="Q250" s="9" t="s">
        <v>193</v>
      </c>
      <c r="S250" s="14"/>
      <c r="T250" s="11"/>
      <c r="U250" s="11"/>
      <c r="V250" s="17">
        <f>COUNTA(TableAllYears[[#This Row],[Thermal Cycling]:[PID+ (2014)]])</f>
        <v>1</v>
      </c>
      <c r="W250" t="s">
        <v>1125</v>
      </c>
      <c r="AA250" s="9" t="s">
        <v>30</v>
      </c>
      <c r="AB250" s="9"/>
      <c r="AC250" s="9"/>
      <c r="AD250" s="9"/>
    </row>
    <row r="251" spans="1:30" x14ac:dyDescent="0.3">
      <c r="A251" s="9">
        <v>2024</v>
      </c>
      <c r="B251" s="9" t="s">
        <v>303</v>
      </c>
      <c r="C251" s="9" t="s">
        <v>1126</v>
      </c>
      <c r="D251" t="s">
        <v>434</v>
      </c>
      <c r="E251">
        <v>480</v>
      </c>
      <c r="F251">
        <v>525</v>
      </c>
      <c r="G251" s="9" t="s">
        <v>11</v>
      </c>
      <c r="H251" s="9" t="s">
        <v>13</v>
      </c>
      <c r="I251" s="9"/>
      <c r="J251" s="9"/>
      <c r="K251" s="9">
        <v>182</v>
      </c>
      <c r="L251" s="9">
        <v>91</v>
      </c>
      <c r="M251" s="9"/>
      <c r="N251" s="9"/>
      <c r="O251" s="9"/>
      <c r="P251" s="9"/>
      <c r="Q251" s="9" t="s">
        <v>193</v>
      </c>
      <c r="S251" s="14"/>
      <c r="T251" s="11"/>
      <c r="U251" s="11"/>
      <c r="V251" s="17">
        <f>COUNTA(TableAllYears[[#This Row],[Thermal Cycling]:[PID+ (2014)]])</f>
        <v>1</v>
      </c>
      <c r="W251" t="s">
        <v>1125</v>
      </c>
      <c r="AA251" s="9" t="s">
        <v>30</v>
      </c>
      <c r="AB251" s="9"/>
      <c r="AC251" s="9"/>
      <c r="AD251" s="9"/>
    </row>
    <row r="252" spans="1:30" x14ac:dyDescent="0.3">
      <c r="A252" s="9">
        <v>2024</v>
      </c>
      <c r="B252" s="9" t="s">
        <v>307</v>
      </c>
      <c r="C252" s="9" t="s">
        <v>1126</v>
      </c>
      <c r="D252" t="s">
        <v>429</v>
      </c>
      <c r="E252">
        <v>530</v>
      </c>
      <c r="F252">
        <v>575</v>
      </c>
      <c r="G252" s="9" t="s">
        <v>11</v>
      </c>
      <c r="H252" s="9" t="s">
        <v>13</v>
      </c>
      <c r="I252" s="9"/>
      <c r="J252" s="9"/>
      <c r="K252" s="9">
        <v>182</v>
      </c>
      <c r="L252" s="9">
        <v>91</v>
      </c>
      <c r="M252" s="9"/>
      <c r="N252" s="9"/>
      <c r="O252" s="9"/>
      <c r="P252" s="9"/>
      <c r="Q252" s="9" t="s">
        <v>193</v>
      </c>
      <c r="S252" s="14"/>
      <c r="T252" s="11"/>
      <c r="U252" s="11"/>
      <c r="V252" s="17">
        <f>COUNTA(TableAllYears[[#This Row],[Thermal Cycling]:[PID+ (2014)]])</f>
        <v>1</v>
      </c>
      <c r="W252" t="s">
        <v>1125</v>
      </c>
      <c r="AA252" s="9" t="s">
        <v>30</v>
      </c>
      <c r="AB252" s="9"/>
      <c r="AC252" s="9"/>
      <c r="AD252" s="9"/>
    </row>
    <row r="253" spans="1:30" x14ac:dyDescent="0.3">
      <c r="A253" s="9">
        <v>2024</v>
      </c>
      <c r="B253" s="9" t="s">
        <v>311</v>
      </c>
      <c r="C253" s="9" t="s">
        <v>1126</v>
      </c>
      <c r="D253" t="s">
        <v>431</v>
      </c>
      <c r="E253">
        <v>580</v>
      </c>
      <c r="F253">
        <v>625</v>
      </c>
      <c r="G253" s="9" t="s">
        <v>11</v>
      </c>
      <c r="H253" s="9" t="s">
        <v>13</v>
      </c>
      <c r="I253" s="9"/>
      <c r="J253" s="9"/>
      <c r="K253" s="9">
        <v>182</v>
      </c>
      <c r="L253" s="9">
        <v>91</v>
      </c>
      <c r="M253" s="9"/>
      <c r="N253" s="9"/>
      <c r="O253" s="9"/>
      <c r="P253" s="9"/>
      <c r="Q253" s="9" t="s">
        <v>193</v>
      </c>
      <c r="S253" s="14"/>
      <c r="T253" s="11"/>
      <c r="U253" s="11"/>
      <c r="V253" s="17">
        <f>COUNTA(TableAllYears[[#This Row],[Thermal Cycling]:[PID+ (2014)]])</f>
        <v>1</v>
      </c>
      <c r="W253" t="s">
        <v>1125</v>
      </c>
      <c r="AA253" s="9" t="s">
        <v>30</v>
      </c>
      <c r="AB253" s="9"/>
      <c r="AC253" s="9"/>
      <c r="AD253" s="9"/>
    </row>
    <row r="254" spans="1:30" x14ac:dyDescent="0.3">
      <c r="A254" s="9">
        <v>2024</v>
      </c>
      <c r="B254" s="9" t="s">
        <v>885</v>
      </c>
      <c r="C254" s="9" t="s">
        <v>1126</v>
      </c>
      <c r="D254" t="s">
        <v>431</v>
      </c>
      <c r="E254">
        <v>580</v>
      </c>
      <c r="F254">
        <v>625</v>
      </c>
      <c r="G254" s="9" t="s">
        <v>28</v>
      </c>
      <c r="H254" s="9" t="s">
        <v>55</v>
      </c>
      <c r="I254" s="9"/>
      <c r="J254" s="9"/>
      <c r="K254" s="9">
        <v>182</v>
      </c>
      <c r="L254" s="9">
        <v>91</v>
      </c>
      <c r="M254" s="9"/>
      <c r="N254" s="9"/>
      <c r="O254" s="9"/>
      <c r="P254" s="9"/>
      <c r="Q254" s="9" t="s">
        <v>193</v>
      </c>
      <c r="S254" s="14"/>
      <c r="T254" s="11"/>
      <c r="U254" s="11"/>
      <c r="V254" s="17">
        <f>COUNTA(TableAllYears[[#This Row],[Thermal Cycling]:[PID+ (2014)]])</f>
        <v>1</v>
      </c>
      <c r="W254" t="s">
        <v>1125</v>
      </c>
      <c r="AA254" s="9" t="s">
        <v>30</v>
      </c>
      <c r="AB254" s="9"/>
      <c r="AC254" s="9"/>
      <c r="AD254" s="9"/>
    </row>
    <row r="255" spans="1:30" x14ac:dyDescent="0.3">
      <c r="A255">
        <v>2023</v>
      </c>
      <c r="B255" t="s">
        <v>293</v>
      </c>
      <c r="C255" t="s">
        <v>1126</v>
      </c>
      <c r="D255" t="s">
        <v>192</v>
      </c>
      <c r="E255">
        <v>380</v>
      </c>
      <c r="F255">
        <v>425</v>
      </c>
      <c r="G255" t="s">
        <v>32</v>
      </c>
      <c r="H255" t="s">
        <v>13</v>
      </c>
      <c r="I255">
        <v>108</v>
      </c>
      <c r="K255">
        <v>182</v>
      </c>
      <c r="L255" s="9"/>
      <c r="M255" s="9"/>
      <c r="N255" s="9"/>
      <c r="O255" s="9"/>
      <c r="P255" s="9"/>
      <c r="Q255" s="9" t="s">
        <v>193</v>
      </c>
      <c r="S255" s="14"/>
      <c r="T255" s="11"/>
      <c r="U255" s="11"/>
      <c r="V255" s="17">
        <f>COUNTA(TableAllYears[[#This Row],[Thermal Cycling]:[PID+ (2014)]])</f>
        <v>1</v>
      </c>
      <c r="W255" s="9" t="s">
        <v>442</v>
      </c>
      <c r="X255" s="9"/>
      <c r="Y255" s="9"/>
      <c r="Z255" s="9"/>
      <c r="AA255" s="9" t="s">
        <v>30</v>
      </c>
      <c r="AB255" s="9"/>
      <c r="AC255" s="9"/>
      <c r="AD255" s="9"/>
    </row>
    <row r="256" spans="1:30" x14ac:dyDescent="0.3">
      <c r="A256">
        <v>2023</v>
      </c>
      <c r="B256" t="s">
        <v>295</v>
      </c>
      <c r="C256" t="s">
        <v>1126</v>
      </c>
      <c r="D256" t="s">
        <v>192</v>
      </c>
      <c r="E256">
        <v>380</v>
      </c>
      <c r="F256">
        <v>425</v>
      </c>
      <c r="G256" t="s">
        <v>11</v>
      </c>
      <c r="H256" t="s">
        <v>13</v>
      </c>
      <c r="I256">
        <v>108</v>
      </c>
      <c r="K256">
        <v>182</v>
      </c>
      <c r="L256" s="9"/>
      <c r="M256" s="9"/>
      <c r="N256" s="9"/>
      <c r="O256" s="9"/>
      <c r="P256" s="9"/>
      <c r="Q256" s="9" t="s">
        <v>193</v>
      </c>
      <c r="S256" s="14"/>
      <c r="T256" s="11"/>
      <c r="U256" s="11"/>
      <c r="V256" s="17">
        <f>COUNTA(TableAllYears[[#This Row],[Thermal Cycling]:[PID+ (2014)]])</f>
        <v>1</v>
      </c>
      <c r="W256" s="9" t="s">
        <v>442</v>
      </c>
      <c r="X256" s="9"/>
      <c r="Y256" s="9"/>
      <c r="Z256" s="9"/>
      <c r="AA256" s="9" t="s">
        <v>30</v>
      </c>
      <c r="AB256" s="9"/>
      <c r="AC256" s="9"/>
      <c r="AD256" s="9"/>
    </row>
    <row r="257" spans="1:30" x14ac:dyDescent="0.3">
      <c r="A257">
        <v>2023</v>
      </c>
      <c r="B257" t="s">
        <v>296</v>
      </c>
      <c r="C257" t="s">
        <v>1126</v>
      </c>
      <c r="D257" t="s">
        <v>192</v>
      </c>
      <c r="E257">
        <v>380</v>
      </c>
      <c r="F257">
        <v>425</v>
      </c>
      <c r="G257" t="s">
        <v>32</v>
      </c>
      <c r="H257" t="s">
        <v>13</v>
      </c>
      <c r="I257">
        <v>108</v>
      </c>
      <c r="K257">
        <v>182</v>
      </c>
      <c r="L257" s="9"/>
      <c r="M257" s="9"/>
      <c r="N257" s="9"/>
      <c r="O257" s="9"/>
      <c r="P257" s="9"/>
      <c r="Q257" s="9" t="s">
        <v>193</v>
      </c>
      <c r="S257" s="14"/>
      <c r="T257" s="11"/>
      <c r="U257" s="11"/>
      <c r="V257" s="17">
        <f>COUNTA(TableAllYears[[#This Row],[Thermal Cycling]:[PID+ (2014)]])</f>
        <v>1</v>
      </c>
      <c r="W257" s="9" t="s">
        <v>442</v>
      </c>
      <c r="X257" s="9"/>
      <c r="Y257" s="9"/>
      <c r="Z257" s="9"/>
      <c r="AA257" s="9" t="s">
        <v>30</v>
      </c>
      <c r="AB257" s="9"/>
      <c r="AC257" s="9"/>
      <c r="AD257" s="9"/>
    </row>
    <row r="258" spans="1:30" x14ac:dyDescent="0.3">
      <c r="A258">
        <v>2023</v>
      </c>
      <c r="B258" t="s">
        <v>297</v>
      </c>
      <c r="C258" t="s">
        <v>1126</v>
      </c>
      <c r="D258" t="s">
        <v>430</v>
      </c>
      <c r="E258">
        <v>430</v>
      </c>
      <c r="F258">
        <v>475</v>
      </c>
      <c r="G258" t="s">
        <v>32</v>
      </c>
      <c r="H258" t="s">
        <v>13</v>
      </c>
      <c r="I258">
        <v>120</v>
      </c>
      <c r="K258">
        <v>182</v>
      </c>
      <c r="L258" s="9"/>
      <c r="M258" s="9"/>
      <c r="N258" s="9"/>
      <c r="O258" s="9"/>
      <c r="P258" s="9"/>
      <c r="Q258" s="9" t="s">
        <v>193</v>
      </c>
      <c r="S258" s="14"/>
      <c r="T258" s="11"/>
      <c r="U258" s="11"/>
      <c r="V258" s="17">
        <f>COUNTA(TableAllYears[[#This Row],[Thermal Cycling]:[PID+ (2014)]])</f>
        <v>1</v>
      </c>
      <c r="W258" s="9" t="s">
        <v>442</v>
      </c>
      <c r="X258" s="9"/>
      <c r="Y258" s="9"/>
      <c r="Z258" s="9"/>
      <c r="AA258" s="9" t="s">
        <v>30</v>
      </c>
      <c r="AB258" s="9"/>
      <c r="AC258" s="9"/>
      <c r="AD258" s="9"/>
    </row>
    <row r="259" spans="1:30" x14ac:dyDescent="0.3">
      <c r="A259">
        <v>2023</v>
      </c>
      <c r="B259" t="s">
        <v>299</v>
      </c>
      <c r="C259" t="s">
        <v>1126</v>
      </c>
      <c r="D259" t="s">
        <v>430</v>
      </c>
      <c r="E259">
        <v>430</v>
      </c>
      <c r="F259">
        <v>475</v>
      </c>
      <c r="G259" t="s">
        <v>11</v>
      </c>
      <c r="H259" t="s">
        <v>13</v>
      </c>
      <c r="I259">
        <v>120</v>
      </c>
      <c r="K259">
        <v>182</v>
      </c>
      <c r="L259" s="9"/>
      <c r="M259" s="9"/>
      <c r="N259" s="9"/>
      <c r="O259" s="9"/>
      <c r="P259" s="9"/>
      <c r="Q259" s="9" t="s">
        <v>193</v>
      </c>
      <c r="S259" s="14"/>
      <c r="T259" s="11"/>
      <c r="U259" s="11"/>
      <c r="V259" s="17">
        <f>COUNTA(TableAllYears[[#This Row],[Thermal Cycling]:[PID+ (2014)]])</f>
        <v>1</v>
      </c>
      <c r="W259" s="9" t="s">
        <v>442</v>
      </c>
      <c r="X259" s="9"/>
      <c r="Y259" s="9"/>
      <c r="Z259" s="9"/>
      <c r="AA259" s="9" t="s">
        <v>30</v>
      </c>
      <c r="AB259" s="9"/>
      <c r="AC259" s="9"/>
      <c r="AD259" s="9"/>
    </row>
    <row r="260" spans="1:30" x14ac:dyDescent="0.3">
      <c r="A260">
        <v>2023</v>
      </c>
      <c r="B260" t="s">
        <v>300</v>
      </c>
      <c r="C260" t="s">
        <v>1126</v>
      </c>
      <c r="D260" t="s">
        <v>430</v>
      </c>
      <c r="E260">
        <v>430</v>
      </c>
      <c r="F260">
        <v>475</v>
      </c>
      <c r="G260" t="s">
        <v>32</v>
      </c>
      <c r="H260" t="s">
        <v>13</v>
      </c>
      <c r="I260">
        <v>120</v>
      </c>
      <c r="K260">
        <v>182</v>
      </c>
      <c r="L260" s="9"/>
      <c r="M260" s="9"/>
      <c r="N260" s="9"/>
      <c r="O260" s="9"/>
      <c r="P260" s="9"/>
      <c r="Q260" s="9" t="s">
        <v>193</v>
      </c>
      <c r="S260" s="14"/>
      <c r="T260" s="11"/>
      <c r="U260" s="11"/>
      <c r="V260" s="17">
        <f>COUNTA(TableAllYears[[#This Row],[Thermal Cycling]:[PID+ (2014)]])</f>
        <v>1</v>
      </c>
      <c r="W260" s="9" t="s">
        <v>442</v>
      </c>
      <c r="X260" s="9"/>
      <c r="Y260" s="9"/>
      <c r="Z260" s="9"/>
      <c r="AA260" s="9" t="s">
        <v>30</v>
      </c>
      <c r="AB260" s="9"/>
      <c r="AC260" s="9"/>
      <c r="AD260" s="9"/>
    </row>
    <row r="261" spans="1:30" x14ac:dyDescent="0.3">
      <c r="A261">
        <v>2023</v>
      </c>
      <c r="B261" t="s">
        <v>301</v>
      </c>
      <c r="C261" t="s">
        <v>1126</v>
      </c>
      <c r="D261" t="s">
        <v>434</v>
      </c>
      <c r="E261">
        <v>480</v>
      </c>
      <c r="F261">
        <v>525</v>
      </c>
      <c r="G261" t="s">
        <v>32</v>
      </c>
      <c r="H261" t="s">
        <v>13</v>
      </c>
      <c r="I261">
        <v>132</v>
      </c>
      <c r="K261">
        <v>182</v>
      </c>
      <c r="L261" s="9"/>
      <c r="M261" s="9"/>
      <c r="N261" s="9"/>
      <c r="O261" s="9"/>
      <c r="P261" s="9"/>
      <c r="Q261" s="9" t="s">
        <v>193</v>
      </c>
      <c r="S261" s="14"/>
      <c r="T261" s="11"/>
      <c r="U261" s="11"/>
      <c r="V261" s="17">
        <f>COUNTA(TableAllYears[[#This Row],[Thermal Cycling]:[PID+ (2014)]])</f>
        <v>1</v>
      </c>
      <c r="W261" s="9" t="s">
        <v>442</v>
      </c>
      <c r="X261" s="9"/>
      <c r="Y261" s="9"/>
      <c r="Z261" s="9"/>
      <c r="AA261" s="9" t="s">
        <v>30</v>
      </c>
      <c r="AB261" s="9"/>
      <c r="AC261" s="9"/>
      <c r="AD261" s="9"/>
    </row>
    <row r="262" spans="1:30" x14ac:dyDescent="0.3">
      <c r="A262">
        <v>2023</v>
      </c>
      <c r="B262" t="s">
        <v>303</v>
      </c>
      <c r="C262" t="s">
        <v>1126</v>
      </c>
      <c r="D262" t="s">
        <v>434</v>
      </c>
      <c r="E262">
        <v>480</v>
      </c>
      <c r="F262">
        <v>525</v>
      </c>
      <c r="G262" t="s">
        <v>11</v>
      </c>
      <c r="H262" t="s">
        <v>13</v>
      </c>
      <c r="I262">
        <v>132</v>
      </c>
      <c r="K262">
        <v>182</v>
      </c>
      <c r="L262" s="9"/>
      <c r="M262" s="9"/>
      <c r="N262" s="9"/>
      <c r="O262" s="9"/>
      <c r="P262" s="9"/>
      <c r="Q262" s="9" t="s">
        <v>193</v>
      </c>
      <c r="S262" s="14"/>
      <c r="T262" s="11"/>
      <c r="U262" s="11"/>
      <c r="V262" s="17">
        <f>COUNTA(TableAllYears[[#This Row],[Thermal Cycling]:[PID+ (2014)]])</f>
        <v>1</v>
      </c>
      <c r="W262" s="9" t="s">
        <v>442</v>
      </c>
      <c r="X262" s="9"/>
      <c r="Y262" s="9"/>
      <c r="Z262" s="9"/>
      <c r="AA262" s="9" t="s">
        <v>30</v>
      </c>
      <c r="AB262" s="9"/>
      <c r="AC262" s="9"/>
      <c r="AD262" s="9"/>
    </row>
    <row r="263" spans="1:30" x14ac:dyDescent="0.3">
      <c r="A263">
        <v>2023</v>
      </c>
      <c r="B263" t="s">
        <v>304</v>
      </c>
      <c r="C263" t="s">
        <v>1126</v>
      </c>
      <c r="D263" t="s">
        <v>434</v>
      </c>
      <c r="E263">
        <v>480</v>
      </c>
      <c r="F263">
        <v>525</v>
      </c>
      <c r="G263" t="s">
        <v>32</v>
      </c>
      <c r="H263" t="s">
        <v>13</v>
      </c>
      <c r="I263">
        <v>132</v>
      </c>
      <c r="K263">
        <v>182</v>
      </c>
      <c r="L263" s="9"/>
      <c r="M263" s="9"/>
      <c r="N263" s="9"/>
      <c r="O263" s="9"/>
      <c r="P263" s="9"/>
      <c r="Q263" s="9" t="s">
        <v>193</v>
      </c>
      <c r="S263" s="14"/>
      <c r="T263" s="11"/>
      <c r="U263" s="11"/>
      <c r="V263" s="17">
        <f>COUNTA(TableAllYears[[#This Row],[Thermal Cycling]:[PID+ (2014)]])</f>
        <v>1</v>
      </c>
      <c r="W263" s="9" t="s">
        <v>442</v>
      </c>
      <c r="X263" s="9"/>
      <c r="Y263" s="9"/>
      <c r="Z263" s="9"/>
      <c r="AA263" s="9" t="s">
        <v>30</v>
      </c>
      <c r="AB263" s="9"/>
      <c r="AC263" s="9"/>
      <c r="AD263" s="9"/>
    </row>
    <row r="264" spans="1:30" x14ac:dyDescent="0.3">
      <c r="A264">
        <v>2023</v>
      </c>
      <c r="B264" t="s">
        <v>305</v>
      </c>
      <c r="C264" t="s">
        <v>1126</v>
      </c>
      <c r="D264" t="s">
        <v>429</v>
      </c>
      <c r="E264">
        <v>530</v>
      </c>
      <c r="F264">
        <v>575</v>
      </c>
      <c r="G264" t="s">
        <v>32</v>
      </c>
      <c r="H264" t="s">
        <v>13</v>
      </c>
      <c r="I264">
        <v>144</v>
      </c>
      <c r="K264">
        <v>182</v>
      </c>
      <c r="L264" s="9"/>
      <c r="M264" s="9"/>
      <c r="N264" s="9"/>
      <c r="O264" s="9"/>
      <c r="P264" s="9"/>
      <c r="Q264" s="9" t="s">
        <v>193</v>
      </c>
      <c r="S264" s="14"/>
      <c r="T264" s="11"/>
      <c r="U264" s="11"/>
      <c r="V264" s="17">
        <f>COUNTA(TableAllYears[[#This Row],[Thermal Cycling]:[PID+ (2014)]])</f>
        <v>1</v>
      </c>
      <c r="W264" s="9" t="s">
        <v>442</v>
      </c>
      <c r="X264" s="9"/>
      <c r="Y264" s="9"/>
      <c r="Z264" s="9"/>
      <c r="AA264" s="9" t="s">
        <v>30</v>
      </c>
      <c r="AB264" s="9"/>
      <c r="AC264" s="9"/>
      <c r="AD264" s="9"/>
    </row>
    <row r="265" spans="1:30" x14ac:dyDescent="0.3">
      <c r="A265">
        <v>2023</v>
      </c>
      <c r="B265" t="s">
        <v>307</v>
      </c>
      <c r="C265" t="s">
        <v>1126</v>
      </c>
      <c r="D265" t="s">
        <v>429</v>
      </c>
      <c r="E265">
        <v>530</v>
      </c>
      <c r="F265">
        <v>575</v>
      </c>
      <c r="G265" t="s">
        <v>11</v>
      </c>
      <c r="H265" t="s">
        <v>13</v>
      </c>
      <c r="I265">
        <v>144</v>
      </c>
      <c r="K265">
        <v>182</v>
      </c>
      <c r="L265" s="9"/>
      <c r="M265" s="9"/>
      <c r="N265" s="9"/>
      <c r="O265" s="9"/>
      <c r="P265" s="9"/>
      <c r="Q265" s="9" t="s">
        <v>193</v>
      </c>
      <c r="S265" s="14"/>
      <c r="T265" s="11"/>
      <c r="U265" s="11"/>
      <c r="V265" s="17">
        <f>COUNTA(TableAllYears[[#This Row],[Thermal Cycling]:[PID+ (2014)]])</f>
        <v>1</v>
      </c>
      <c r="W265" s="9" t="s">
        <v>442</v>
      </c>
      <c r="X265" s="9"/>
      <c r="Y265" s="9"/>
      <c r="Z265" s="9"/>
      <c r="AA265" s="9" t="s">
        <v>30</v>
      </c>
      <c r="AB265" s="9"/>
      <c r="AC265" s="9"/>
      <c r="AD265" s="9"/>
    </row>
    <row r="266" spans="1:30" x14ac:dyDescent="0.3">
      <c r="A266">
        <v>2023</v>
      </c>
      <c r="B266" t="s">
        <v>308</v>
      </c>
      <c r="C266" t="s">
        <v>1126</v>
      </c>
      <c r="D266" t="s">
        <v>429</v>
      </c>
      <c r="E266">
        <v>530</v>
      </c>
      <c r="F266">
        <v>575</v>
      </c>
      <c r="G266" t="s">
        <v>32</v>
      </c>
      <c r="H266" t="s">
        <v>13</v>
      </c>
      <c r="I266">
        <v>144</v>
      </c>
      <c r="K266">
        <v>182</v>
      </c>
      <c r="L266" s="9"/>
      <c r="M266" s="9"/>
      <c r="N266" s="9"/>
      <c r="O266" s="9"/>
      <c r="P266" s="9"/>
      <c r="Q266" s="9" t="s">
        <v>193</v>
      </c>
      <c r="S266" s="14"/>
      <c r="T266" s="11"/>
      <c r="U266" s="11"/>
      <c r="V266" s="17">
        <f>COUNTA(TableAllYears[[#This Row],[Thermal Cycling]:[PID+ (2014)]])</f>
        <v>1</v>
      </c>
      <c r="W266" s="9" t="s">
        <v>442</v>
      </c>
      <c r="X266" s="9"/>
      <c r="Y266" s="9"/>
      <c r="Z266" s="9"/>
      <c r="AA266" s="9" t="s">
        <v>30</v>
      </c>
      <c r="AB266" s="9"/>
      <c r="AC266" s="9"/>
      <c r="AD266" s="9"/>
    </row>
    <row r="267" spans="1:30" x14ac:dyDescent="0.3">
      <c r="A267">
        <v>2023</v>
      </c>
      <c r="B267" t="s">
        <v>309</v>
      </c>
      <c r="C267" t="s">
        <v>1126</v>
      </c>
      <c r="D267" t="s">
        <v>431</v>
      </c>
      <c r="E267">
        <v>580</v>
      </c>
      <c r="F267">
        <v>625</v>
      </c>
      <c r="G267" t="s">
        <v>32</v>
      </c>
      <c r="H267" t="s">
        <v>13</v>
      </c>
      <c r="I267">
        <v>156</v>
      </c>
      <c r="K267">
        <v>182</v>
      </c>
      <c r="L267" s="9"/>
      <c r="M267" s="9"/>
      <c r="N267" s="9"/>
      <c r="O267" s="9"/>
      <c r="P267" s="9"/>
      <c r="Q267" s="9" t="s">
        <v>193</v>
      </c>
      <c r="S267" s="14"/>
      <c r="T267" s="11"/>
      <c r="U267" s="11"/>
      <c r="V267" s="17">
        <f>COUNTA(TableAllYears[[#This Row],[Thermal Cycling]:[PID+ (2014)]])</f>
        <v>1</v>
      </c>
      <c r="W267" s="9" t="s">
        <v>442</v>
      </c>
      <c r="X267" s="9"/>
      <c r="Y267" s="9"/>
      <c r="Z267" s="9"/>
      <c r="AA267" s="9" t="s">
        <v>30</v>
      </c>
      <c r="AB267" s="9"/>
      <c r="AC267" s="9"/>
      <c r="AD267" s="9"/>
    </row>
    <row r="268" spans="1:30" x14ac:dyDescent="0.3">
      <c r="A268">
        <v>2023</v>
      </c>
      <c r="B268" t="s">
        <v>311</v>
      </c>
      <c r="C268" t="s">
        <v>1126</v>
      </c>
      <c r="D268" t="s">
        <v>431</v>
      </c>
      <c r="E268">
        <v>580</v>
      </c>
      <c r="F268">
        <v>625</v>
      </c>
      <c r="G268" t="s">
        <v>11</v>
      </c>
      <c r="H268" t="s">
        <v>13</v>
      </c>
      <c r="I268">
        <v>156</v>
      </c>
      <c r="K268">
        <v>182</v>
      </c>
      <c r="L268" s="9"/>
      <c r="M268" s="9"/>
      <c r="N268" s="9"/>
      <c r="O268" s="9"/>
      <c r="P268" s="9"/>
      <c r="Q268" s="9" t="s">
        <v>193</v>
      </c>
      <c r="S268" s="14"/>
      <c r="T268" s="11"/>
      <c r="U268" s="11"/>
      <c r="V268" s="17">
        <f>COUNTA(TableAllYears[[#This Row],[Thermal Cycling]:[PID+ (2014)]])</f>
        <v>1</v>
      </c>
      <c r="W268" s="9" t="s">
        <v>442</v>
      </c>
      <c r="X268" s="9"/>
      <c r="Y268" s="9"/>
      <c r="Z268" s="9"/>
      <c r="AA268" s="9" t="s">
        <v>30</v>
      </c>
      <c r="AB268" s="9"/>
      <c r="AC268" s="9"/>
      <c r="AD268" s="9"/>
    </row>
    <row r="269" spans="1:30" x14ac:dyDescent="0.3">
      <c r="A269">
        <v>2023</v>
      </c>
      <c r="B269" t="s">
        <v>312</v>
      </c>
      <c r="C269" t="s">
        <v>1126</v>
      </c>
      <c r="D269" t="s">
        <v>431</v>
      </c>
      <c r="E269">
        <v>580</v>
      </c>
      <c r="F269">
        <v>625</v>
      </c>
      <c r="G269" t="s">
        <v>32</v>
      </c>
      <c r="H269" t="s">
        <v>13</v>
      </c>
      <c r="I269">
        <v>156</v>
      </c>
      <c r="K269">
        <v>182</v>
      </c>
      <c r="L269" s="9"/>
      <c r="M269" s="9"/>
      <c r="N269" s="9"/>
      <c r="O269" s="9"/>
      <c r="P269" s="9"/>
      <c r="Q269" s="9" t="s">
        <v>193</v>
      </c>
      <c r="S269" s="14"/>
      <c r="T269" s="11"/>
      <c r="U269" s="11"/>
      <c r="V269" s="17">
        <f>COUNTA(TableAllYears[[#This Row],[Thermal Cycling]:[PID+ (2014)]])</f>
        <v>1</v>
      </c>
      <c r="W269" s="9" t="s">
        <v>442</v>
      </c>
      <c r="X269" s="9"/>
      <c r="Y269" s="9"/>
      <c r="Z269" s="9"/>
      <c r="AA269" s="9" t="s">
        <v>30</v>
      </c>
      <c r="AB269" s="9"/>
      <c r="AC269" s="9"/>
      <c r="AD269" s="9"/>
    </row>
    <row r="270" spans="1:30" x14ac:dyDescent="0.3">
      <c r="A270">
        <v>2021</v>
      </c>
      <c r="B270" t="s">
        <v>54</v>
      </c>
      <c r="C270" t="s">
        <v>1126</v>
      </c>
      <c r="L270" s="9"/>
      <c r="M270" s="9"/>
      <c r="N270" s="9"/>
      <c r="O270" s="9"/>
      <c r="P270" s="9"/>
      <c r="Q270" s="9" t="s">
        <v>193</v>
      </c>
      <c r="S270" s="14"/>
      <c r="T270" s="11"/>
      <c r="U270" s="11"/>
      <c r="V270" s="17">
        <f>COUNTA(TableAllYears[[#This Row],[Thermal Cycling]:[PID+ (2014)]])</f>
        <v>1</v>
      </c>
      <c r="W270" s="9"/>
      <c r="X270" s="9"/>
      <c r="Y270" s="9"/>
      <c r="Z270" s="9"/>
      <c r="AA270" s="9"/>
      <c r="AB270" s="9"/>
      <c r="AC270" s="9"/>
      <c r="AD270" s="9"/>
    </row>
    <row r="271" spans="1:30" x14ac:dyDescent="0.3">
      <c r="A271">
        <v>2021</v>
      </c>
      <c r="B271" t="s">
        <v>567</v>
      </c>
      <c r="C271" t="s">
        <v>1126</v>
      </c>
      <c r="L271" s="9"/>
      <c r="M271" s="9"/>
      <c r="N271" s="9"/>
      <c r="O271" s="9"/>
      <c r="P271" s="9"/>
      <c r="Q271" s="9" t="s">
        <v>193</v>
      </c>
      <c r="S271" s="14"/>
      <c r="T271" s="11"/>
      <c r="U271" s="11"/>
      <c r="V271" s="17">
        <f>COUNTA(TableAllYears[[#This Row],[Thermal Cycling]:[PID+ (2014)]])</f>
        <v>1</v>
      </c>
      <c r="W271" s="9"/>
      <c r="X271" s="9"/>
      <c r="Y271" s="9"/>
      <c r="Z271" s="9"/>
      <c r="AA271" s="9"/>
      <c r="AB271" s="9"/>
      <c r="AC271" s="9"/>
      <c r="AD271" s="9"/>
    </row>
    <row r="272" spans="1:30" x14ac:dyDescent="0.3">
      <c r="A272" s="9">
        <v>2024</v>
      </c>
      <c r="B272" s="9" t="s">
        <v>960</v>
      </c>
      <c r="C272" s="9" t="s">
        <v>425</v>
      </c>
      <c r="D272" t="s">
        <v>429</v>
      </c>
      <c r="E272">
        <v>530</v>
      </c>
      <c r="F272">
        <v>575</v>
      </c>
      <c r="G272" s="9" t="s">
        <v>28</v>
      </c>
      <c r="H272" s="9" t="s">
        <v>13</v>
      </c>
      <c r="I272" s="9"/>
      <c r="J272" s="9"/>
      <c r="K272" s="9">
        <v>182</v>
      </c>
      <c r="L272" s="9">
        <v>91</v>
      </c>
      <c r="M272" s="9" t="s">
        <v>193</v>
      </c>
      <c r="N272" s="9" t="s">
        <v>193</v>
      </c>
      <c r="O272" s="9" t="s">
        <v>193</v>
      </c>
      <c r="P272" s="9" t="s">
        <v>193</v>
      </c>
      <c r="Q272" s="9" t="s">
        <v>193</v>
      </c>
      <c r="R272" t="s">
        <v>193</v>
      </c>
      <c r="S272" s="14">
        <v>40</v>
      </c>
      <c r="T272" s="11"/>
      <c r="U272" s="11"/>
      <c r="V272" s="17">
        <f>COUNTA(TableAllYears[[#This Row],[Thermal Cycling]:[PID+ (2014)]])</f>
        <v>7</v>
      </c>
      <c r="W272" t="s">
        <v>462</v>
      </c>
      <c r="AA272" s="9" t="s">
        <v>16</v>
      </c>
      <c r="AB272" s="9"/>
      <c r="AC272" s="9"/>
      <c r="AD272" s="9"/>
    </row>
    <row r="273" spans="1:30" x14ac:dyDescent="0.3">
      <c r="A273" s="9">
        <v>2024</v>
      </c>
      <c r="B273" s="9" t="s">
        <v>958</v>
      </c>
      <c r="C273" s="9" t="s">
        <v>425</v>
      </c>
      <c r="D273" t="s">
        <v>430</v>
      </c>
      <c r="E273">
        <v>430</v>
      </c>
      <c r="F273">
        <v>475</v>
      </c>
      <c r="G273" s="9" t="s">
        <v>28</v>
      </c>
      <c r="H273" s="9" t="s">
        <v>13</v>
      </c>
      <c r="I273" s="9"/>
      <c r="J273" s="9"/>
      <c r="K273" s="9">
        <v>182</v>
      </c>
      <c r="L273" s="9">
        <v>91</v>
      </c>
      <c r="M273" s="9" t="s">
        <v>193</v>
      </c>
      <c r="N273" s="9" t="s">
        <v>193</v>
      </c>
      <c r="O273" s="9" t="s">
        <v>193</v>
      </c>
      <c r="P273" s="9" t="s">
        <v>193</v>
      </c>
      <c r="Q273" s="9" t="s">
        <v>193</v>
      </c>
      <c r="S273" s="14">
        <v>40</v>
      </c>
      <c r="T273" s="11"/>
      <c r="U273" s="11"/>
      <c r="V273" s="17">
        <f>COUNTA(TableAllYears[[#This Row],[Thermal Cycling]:[PID+ (2014)]])</f>
        <v>6</v>
      </c>
      <c r="W273" t="s">
        <v>462</v>
      </c>
      <c r="AA273" s="9" t="s">
        <v>16</v>
      </c>
      <c r="AB273" s="9"/>
      <c r="AC273" s="9"/>
      <c r="AD273" s="9"/>
    </row>
    <row r="274" spans="1:30" x14ac:dyDescent="0.3">
      <c r="A274" s="9">
        <v>2024</v>
      </c>
      <c r="B274" s="9" t="s">
        <v>959</v>
      </c>
      <c r="C274" s="9" t="s">
        <v>425</v>
      </c>
      <c r="D274" t="s">
        <v>434</v>
      </c>
      <c r="E274">
        <v>480</v>
      </c>
      <c r="F274">
        <v>525</v>
      </c>
      <c r="G274" s="9" t="s">
        <v>28</v>
      </c>
      <c r="H274" s="9" t="s">
        <v>13</v>
      </c>
      <c r="I274" s="9"/>
      <c r="J274" s="9"/>
      <c r="K274" s="9">
        <v>182</v>
      </c>
      <c r="L274" s="9">
        <v>91</v>
      </c>
      <c r="M274" s="9" t="s">
        <v>193</v>
      </c>
      <c r="N274" s="9" t="s">
        <v>193</v>
      </c>
      <c r="O274" s="9" t="s">
        <v>193</v>
      </c>
      <c r="P274" s="9" t="s">
        <v>193</v>
      </c>
      <c r="Q274" s="9" t="s">
        <v>193</v>
      </c>
      <c r="S274" s="14">
        <v>40</v>
      </c>
      <c r="T274" s="11"/>
      <c r="U274" s="11"/>
      <c r="V274" s="17">
        <f>COUNTA(TableAllYears[[#This Row],[Thermal Cycling]:[PID+ (2014)]])</f>
        <v>6</v>
      </c>
      <c r="W274" t="s">
        <v>462</v>
      </c>
      <c r="AA274" s="9" t="s">
        <v>16</v>
      </c>
      <c r="AB274" s="9"/>
      <c r="AC274" s="9"/>
      <c r="AD274" s="9"/>
    </row>
    <row r="275" spans="1:30" x14ac:dyDescent="0.3">
      <c r="A275" s="9">
        <v>2024</v>
      </c>
      <c r="B275" s="9" t="s">
        <v>957</v>
      </c>
      <c r="C275" s="9" t="s">
        <v>425</v>
      </c>
      <c r="D275" t="s">
        <v>192</v>
      </c>
      <c r="E275">
        <v>380</v>
      </c>
      <c r="F275">
        <v>425</v>
      </c>
      <c r="G275" s="9" t="s">
        <v>28</v>
      </c>
      <c r="H275" s="9" t="s">
        <v>13</v>
      </c>
      <c r="I275" s="9"/>
      <c r="J275" s="9"/>
      <c r="K275" s="9">
        <v>182</v>
      </c>
      <c r="L275" s="9">
        <v>91</v>
      </c>
      <c r="M275" s="9" t="s">
        <v>193</v>
      </c>
      <c r="N275" s="9" t="s">
        <v>193</v>
      </c>
      <c r="O275" s="9" t="s">
        <v>193</v>
      </c>
      <c r="P275" s="9" t="s">
        <v>193</v>
      </c>
      <c r="Q275" s="9" t="s">
        <v>193</v>
      </c>
      <c r="S275" s="14">
        <v>40</v>
      </c>
      <c r="T275" s="11"/>
      <c r="U275" s="11"/>
      <c r="V275" s="17">
        <f>COUNTA(TableAllYears[[#This Row],[Thermal Cycling]:[PID+ (2014)]])</f>
        <v>6</v>
      </c>
      <c r="W275" t="s">
        <v>462</v>
      </c>
      <c r="AA275" s="9" t="s">
        <v>16</v>
      </c>
      <c r="AB275" s="9"/>
      <c r="AC275" s="9"/>
      <c r="AD275" s="9"/>
    </row>
    <row r="276" spans="1:30" x14ac:dyDescent="0.3">
      <c r="A276" s="9">
        <v>2024</v>
      </c>
      <c r="B276" s="9" t="s">
        <v>961</v>
      </c>
      <c r="C276" s="9" t="s">
        <v>425</v>
      </c>
      <c r="D276" t="s">
        <v>192</v>
      </c>
      <c r="E276">
        <v>380</v>
      </c>
      <c r="F276">
        <v>425</v>
      </c>
      <c r="G276" s="9" t="s">
        <v>11</v>
      </c>
      <c r="H276" s="9" t="s">
        <v>13</v>
      </c>
      <c r="I276" s="9"/>
      <c r="J276" s="9"/>
      <c r="K276" s="9">
        <v>182</v>
      </c>
      <c r="L276" s="9">
        <v>91</v>
      </c>
      <c r="M276" s="9"/>
      <c r="N276" s="9"/>
      <c r="O276" s="9"/>
      <c r="P276" s="9"/>
      <c r="Q276" s="9" t="s">
        <v>193</v>
      </c>
      <c r="S276" s="14"/>
      <c r="T276" s="11"/>
      <c r="U276" s="11"/>
      <c r="V276" s="17">
        <f>COUNTA(TableAllYears[[#This Row],[Thermal Cycling]:[PID+ (2014)]])</f>
        <v>1</v>
      </c>
      <c r="W276" t="s">
        <v>462</v>
      </c>
      <c r="AA276" s="9" t="s">
        <v>16</v>
      </c>
      <c r="AB276" s="9"/>
      <c r="AC276" s="9"/>
      <c r="AD276" s="9"/>
    </row>
    <row r="277" spans="1:30" x14ac:dyDescent="0.3">
      <c r="A277" s="9">
        <v>2024</v>
      </c>
      <c r="B277" s="9" t="s">
        <v>962</v>
      </c>
      <c r="C277" s="9" t="s">
        <v>425</v>
      </c>
      <c r="D277" t="s">
        <v>430</v>
      </c>
      <c r="E277">
        <v>430</v>
      </c>
      <c r="F277">
        <v>475</v>
      </c>
      <c r="G277" s="9" t="s">
        <v>11</v>
      </c>
      <c r="H277" s="9" t="s">
        <v>13</v>
      </c>
      <c r="I277" s="9"/>
      <c r="J277" s="9"/>
      <c r="K277" s="9">
        <v>182</v>
      </c>
      <c r="L277" s="9">
        <v>91</v>
      </c>
      <c r="M277" s="9"/>
      <c r="N277" s="9"/>
      <c r="O277" s="9"/>
      <c r="P277" s="9"/>
      <c r="Q277" s="9" t="s">
        <v>193</v>
      </c>
      <c r="S277" s="14"/>
      <c r="T277" s="11"/>
      <c r="U277" s="11"/>
      <c r="V277" s="17">
        <f>COUNTA(TableAllYears[[#This Row],[Thermal Cycling]:[PID+ (2014)]])</f>
        <v>1</v>
      </c>
      <c r="W277" t="s">
        <v>462</v>
      </c>
      <c r="AA277" s="9" t="s">
        <v>16</v>
      </c>
      <c r="AB277" s="9"/>
      <c r="AC277" s="9"/>
      <c r="AD277" s="9"/>
    </row>
    <row r="278" spans="1:30" x14ac:dyDescent="0.3">
      <c r="A278" s="9">
        <v>2024</v>
      </c>
      <c r="B278" s="9" t="s">
        <v>963</v>
      </c>
      <c r="C278" s="9" t="s">
        <v>425</v>
      </c>
      <c r="D278" t="s">
        <v>434</v>
      </c>
      <c r="E278">
        <v>480</v>
      </c>
      <c r="F278">
        <v>525</v>
      </c>
      <c r="G278" s="9" t="s">
        <v>11</v>
      </c>
      <c r="H278" s="9" t="s">
        <v>13</v>
      </c>
      <c r="I278" s="9"/>
      <c r="J278" s="9"/>
      <c r="K278" s="9">
        <v>182</v>
      </c>
      <c r="L278" s="9">
        <v>91</v>
      </c>
      <c r="M278" s="9"/>
      <c r="N278" s="9"/>
      <c r="O278" s="9"/>
      <c r="P278" s="9"/>
      <c r="Q278" s="9" t="s">
        <v>193</v>
      </c>
      <c r="S278" s="14"/>
      <c r="T278" s="11"/>
      <c r="U278" s="11"/>
      <c r="V278" s="17">
        <f>COUNTA(TableAllYears[[#This Row],[Thermal Cycling]:[PID+ (2014)]])</f>
        <v>1</v>
      </c>
      <c r="W278" t="s">
        <v>462</v>
      </c>
      <c r="AA278" s="9" t="s">
        <v>16</v>
      </c>
      <c r="AB278" s="9"/>
      <c r="AC278" s="9"/>
      <c r="AD278" s="9"/>
    </row>
    <row r="279" spans="1:30" x14ac:dyDescent="0.3">
      <c r="A279" s="9">
        <v>2024</v>
      </c>
      <c r="B279" s="9" t="s">
        <v>964</v>
      </c>
      <c r="C279" s="9" t="s">
        <v>425</v>
      </c>
      <c r="D279" t="s">
        <v>429</v>
      </c>
      <c r="E279">
        <v>530</v>
      </c>
      <c r="F279">
        <v>575</v>
      </c>
      <c r="G279" s="9" t="s">
        <v>11</v>
      </c>
      <c r="H279" s="9" t="s">
        <v>13</v>
      </c>
      <c r="I279" s="9"/>
      <c r="J279" s="9"/>
      <c r="K279" s="9">
        <v>182</v>
      </c>
      <c r="L279" s="9">
        <v>91</v>
      </c>
      <c r="M279" s="9"/>
      <c r="N279" s="9"/>
      <c r="O279" s="9"/>
      <c r="P279" s="9"/>
      <c r="Q279" s="9" t="s">
        <v>193</v>
      </c>
      <c r="S279" s="14"/>
      <c r="T279" s="11"/>
      <c r="U279" s="11"/>
      <c r="V279" s="17">
        <f>COUNTA(TableAllYears[[#This Row],[Thermal Cycling]:[PID+ (2014)]])</f>
        <v>1</v>
      </c>
      <c r="W279" t="s">
        <v>462</v>
      </c>
      <c r="AA279" s="9" t="s">
        <v>16</v>
      </c>
      <c r="AB279" s="9"/>
      <c r="AC279" s="9"/>
      <c r="AD279" s="9"/>
    </row>
    <row r="280" spans="1:30" x14ac:dyDescent="0.3">
      <c r="A280">
        <v>2023</v>
      </c>
      <c r="B280" t="s">
        <v>383</v>
      </c>
      <c r="C280" t="s">
        <v>425</v>
      </c>
      <c r="D280" t="s">
        <v>192</v>
      </c>
      <c r="E280">
        <v>380</v>
      </c>
      <c r="F280">
        <v>425</v>
      </c>
      <c r="G280" t="s">
        <v>28</v>
      </c>
      <c r="H280" t="s">
        <v>13</v>
      </c>
      <c r="I280">
        <v>108</v>
      </c>
      <c r="K280">
        <v>182</v>
      </c>
      <c r="L280" s="9"/>
      <c r="M280" s="9"/>
      <c r="N280" s="9"/>
      <c r="O280" s="9"/>
      <c r="P280" s="9" t="s">
        <v>193</v>
      </c>
      <c r="Q280" s="9"/>
      <c r="S280" s="14"/>
      <c r="T280" s="11"/>
      <c r="U280" s="11"/>
      <c r="V280" s="17">
        <f>COUNTA(TableAllYears[[#This Row],[Thermal Cycling]:[PID+ (2014)]])</f>
        <v>1</v>
      </c>
      <c r="W280" s="9" t="s">
        <v>462</v>
      </c>
      <c r="X280" s="9"/>
      <c r="Y280" s="9"/>
      <c r="Z280" s="9"/>
      <c r="AA280" s="9" t="s">
        <v>16</v>
      </c>
      <c r="AB280" s="9"/>
      <c r="AC280" s="9"/>
      <c r="AD280" s="9"/>
    </row>
    <row r="281" spans="1:30" x14ac:dyDescent="0.3">
      <c r="A281">
        <v>2023</v>
      </c>
      <c r="B281" t="s">
        <v>384</v>
      </c>
      <c r="C281" t="s">
        <v>425</v>
      </c>
      <c r="D281" t="s">
        <v>430</v>
      </c>
      <c r="E281">
        <v>430</v>
      </c>
      <c r="F281">
        <v>475</v>
      </c>
      <c r="G281" t="s">
        <v>28</v>
      </c>
      <c r="H281" t="s">
        <v>13</v>
      </c>
      <c r="I281">
        <v>120</v>
      </c>
      <c r="K281">
        <v>182</v>
      </c>
      <c r="L281" s="9"/>
      <c r="M281" s="9"/>
      <c r="N281" s="9"/>
      <c r="O281" s="9"/>
      <c r="P281" s="9" t="s">
        <v>193</v>
      </c>
      <c r="Q281" s="9"/>
      <c r="S281" s="14"/>
      <c r="T281" s="11"/>
      <c r="U281" s="11"/>
      <c r="V281" s="17">
        <f>COUNTA(TableAllYears[[#This Row],[Thermal Cycling]:[PID+ (2014)]])</f>
        <v>1</v>
      </c>
      <c r="W281" s="9" t="s">
        <v>462</v>
      </c>
      <c r="X281" s="9"/>
      <c r="Y281" s="9"/>
      <c r="Z281" s="9"/>
      <c r="AA281" s="9" t="s">
        <v>16</v>
      </c>
      <c r="AB281" s="9"/>
      <c r="AC281" s="9"/>
      <c r="AD281" s="9"/>
    </row>
    <row r="282" spans="1:30" x14ac:dyDescent="0.3">
      <c r="A282">
        <v>2023</v>
      </c>
      <c r="B282" t="s">
        <v>385</v>
      </c>
      <c r="C282" t="s">
        <v>425</v>
      </c>
      <c r="D282" t="s">
        <v>434</v>
      </c>
      <c r="E282">
        <v>480</v>
      </c>
      <c r="F282">
        <v>525</v>
      </c>
      <c r="G282" t="s">
        <v>28</v>
      </c>
      <c r="H282" t="s">
        <v>13</v>
      </c>
      <c r="I282">
        <v>132</v>
      </c>
      <c r="K282">
        <v>182</v>
      </c>
      <c r="L282" s="9"/>
      <c r="M282" s="9"/>
      <c r="N282" s="9"/>
      <c r="O282" s="9"/>
      <c r="P282" s="9" t="s">
        <v>193</v>
      </c>
      <c r="Q282" s="9"/>
      <c r="S282" s="14"/>
      <c r="T282" s="11"/>
      <c r="U282" s="11"/>
      <c r="V282" s="17">
        <f>COUNTA(TableAllYears[[#This Row],[Thermal Cycling]:[PID+ (2014)]])</f>
        <v>1</v>
      </c>
      <c r="W282" s="9" t="s">
        <v>462</v>
      </c>
      <c r="X282" s="9"/>
      <c r="Y282" s="9"/>
      <c r="Z282" s="9"/>
      <c r="AA282" s="9" t="s">
        <v>16</v>
      </c>
      <c r="AB282" s="9"/>
      <c r="AC282" s="9"/>
      <c r="AD282" s="9"/>
    </row>
    <row r="283" spans="1:30" x14ac:dyDescent="0.3">
      <c r="A283">
        <v>2023</v>
      </c>
      <c r="B283" t="s">
        <v>386</v>
      </c>
      <c r="C283" t="s">
        <v>425</v>
      </c>
      <c r="D283" t="s">
        <v>429</v>
      </c>
      <c r="E283">
        <v>530</v>
      </c>
      <c r="F283">
        <v>575</v>
      </c>
      <c r="G283" t="s">
        <v>28</v>
      </c>
      <c r="H283" t="s">
        <v>13</v>
      </c>
      <c r="I283">
        <v>144</v>
      </c>
      <c r="K283">
        <v>182</v>
      </c>
      <c r="L283" s="9"/>
      <c r="M283" s="9"/>
      <c r="N283" s="9"/>
      <c r="O283" s="9"/>
      <c r="P283" s="9" t="s">
        <v>193</v>
      </c>
      <c r="Q283" s="9"/>
      <c r="S283" s="14"/>
      <c r="T283" s="11"/>
      <c r="U283" s="11"/>
      <c r="V283" s="17">
        <f>COUNTA(TableAllYears[[#This Row],[Thermal Cycling]:[PID+ (2014)]])</f>
        <v>1</v>
      </c>
      <c r="W283" s="9" t="s">
        <v>462</v>
      </c>
      <c r="X283" s="9"/>
      <c r="Y283" s="9"/>
      <c r="Z283" s="9"/>
      <c r="AA283" s="9" t="s">
        <v>16</v>
      </c>
      <c r="AB283" s="9"/>
      <c r="AC283" s="9"/>
      <c r="AD283" s="9"/>
    </row>
    <row r="284" spans="1:30" x14ac:dyDescent="0.3">
      <c r="A284">
        <v>2023</v>
      </c>
      <c r="B284" t="s">
        <v>253</v>
      </c>
      <c r="C284" t="s">
        <v>60</v>
      </c>
      <c r="D284" t="s">
        <v>430</v>
      </c>
      <c r="E284">
        <v>430</v>
      </c>
      <c r="F284">
        <v>475</v>
      </c>
      <c r="G284" t="s">
        <v>53</v>
      </c>
      <c r="H284" t="s">
        <v>62</v>
      </c>
      <c r="I284">
        <v>264</v>
      </c>
      <c r="K284" t="s">
        <v>437</v>
      </c>
      <c r="L284" s="9"/>
      <c r="M284" s="9" t="s">
        <v>193</v>
      </c>
      <c r="N284" s="9" t="s">
        <v>193</v>
      </c>
      <c r="O284" s="9" t="s">
        <v>193</v>
      </c>
      <c r="P284" s="9" t="s">
        <v>193</v>
      </c>
      <c r="Q284" s="9" t="s">
        <v>193</v>
      </c>
      <c r="S284" s="14"/>
      <c r="T284" s="11"/>
      <c r="U284" s="11"/>
      <c r="V284" s="17">
        <f>COUNTA(TableAllYears[[#This Row],[Thermal Cycling]:[PID+ (2014)]])</f>
        <v>5</v>
      </c>
      <c r="W284" s="9" t="s">
        <v>448</v>
      </c>
      <c r="X284" s="9" t="s">
        <v>475</v>
      </c>
      <c r="Y284" s="9"/>
      <c r="Z284" s="9"/>
      <c r="AA284" s="9" t="s">
        <v>476</v>
      </c>
      <c r="AB284" s="9" t="s">
        <v>45</v>
      </c>
      <c r="AC284" s="9"/>
      <c r="AD284" s="9"/>
    </row>
    <row r="285" spans="1:30" x14ac:dyDescent="0.3">
      <c r="A285">
        <v>2023</v>
      </c>
      <c r="B285" t="s">
        <v>254</v>
      </c>
      <c r="C285" t="s">
        <v>60</v>
      </c>
      <c r="D285" t="s">
        <v>430</v>
      </c>
      <c r="E285">
        <v>430</v>
      </c>
      <c r="F285">
        <v>475</v>
      </c>
      <c r="G285" t="s">
        <v>53</v>
      </c>
      <c r="H285" t="s">
        <v>62</v>
      </c>
      <c r="I285">
        <v>264</v>
      </c>
      <c r="K285" t="s">
        <v>437</v>
      </c>
      <c r="L285" s="9"/>
      <c r="M285" s="9" t="s">
        <v>193</v>
      </c>
      <c r="N285" s="9" t="s">
        <v>193</v>
      </c>
      <c r="O285" s="9" t="s">
        <v>193</v>
      </c>
      <c r="P285" s="9" t="s">
        <v>193</v>
      </c>
      <c r="Q285" s="9" t="s">
        <v>193</v>
      </c>
      <c r="S285" s="14"/>
      <c r="T285" s="11"/>
      <c r="U285" s="11"/>
      <c r="V285" s="17">
        <f>COUNTA(TableAllYears[[#This Row],[Thermal Cycling]:[PID+ (2014)]])</f>
        <v>5</v>
      </c>
      <c r="W285" s="9" t="s">
        <v>448</v>
      </c>
      <c r="X285" s="9" t="s">
        <v>475</v>
      </c>
      <c r="Y285" s="9"/>
      <c r="Z285" s="9"/>
      <c r="AA285" s="9" t="s">
        <v>476</v>
      </c>
      <c r="AB285" s="9" t="s">
        <v>45</v>
      </c>
      <c r="AC285" s="9"/>
      <c r="AD285" s="9"/>
    </row>
    <row r="286" spans="1:30" x14ac:dyDescent="0.3">
      <c r="A286">
        <v>2023</v>
      </c>
      <c r="B286" t="s">
        <v>255</v>
      </c>
      <c r="C286" t="s">
        <v>60</v>
      </c>
      <c r="D286" t="s">
        <v>430</v>
      </c>
      <c r="E286">
        <v>430</v>
      </c>
      <c r="F286">
        <v>475</v>
      </c>
      <c r="G286" t="s">
        <v>53</v>
      </c>
      <c r="H286" t="s">
        <v>62</v>
      </c>
      <c r="I286">
        <v>264</v>
      </c>
      <c r="K286" t="s">
        <v>437</v>
      </c>
      <c r="L286" s="9"/>
      <c r="M286" s="9" t="s">
        <v>193</v>
      </c>
      <c r="N286" s="9" t="s">
        <v>193</v>
      </c>
      <c r="O286" s="9" t="s">
        <v>193</v>
      </c>
      <c r="P286" s="9" t="s">
        <v>193</v>
      </c>
      <c r="Q286" s="9" t="s">
        <v>193</v>
      </c>
      <c r="S286" s="14"/>
      <c r="T286" s="11"/>
      <c r="U286" s="11"/>
      <c r="V286" s="17">
        <f>COUNTA(TableAllYears[[#This Row],[Thermal Cycling]:[PID+ (2014)]])</f>
        <v>5</v>
      </c>
      <c r="W286" s="9" t="s">
        <v>448</v>
      </c>
      <c r="X286" s="9" t="s">
        <v>475</v>
      </c>
      <c r="Y286" s="9"/>
      <c r="Z286" s="9"/>
      <c r="AA286" s="9" t="s">
        <v>476</v>
      </c>
      <c r="AB286" s="9" t="s">
        <v>45</v>
      </c>
      <c r="AC286" s="9"/>
      <c r="AD286" s="9"/>
    </row>
    <row r="287" spans="1:30" x14ac:dyDescent="0.3">
      <c r="A287">
        <v>2023</v>
      </c>
      <c r="B287" t="s">
        <v>256</v>
      </c>
      <c r="C287" t="s">
        <v>60</v>
      </c>
      <c r="D287" t="s">
        <v>430</v>
      </c>
      <c r="E287">
        <v>430</v>
      </c>
      <c r="F287">
        <v>475</v>
      </c>
      <c r="G287" t="s">
        <v>53</v>
      </c>
      <c r="H287" t="s">
        <v>62</v>
      </c>
      <c r="I287">
        <v>264</v>
      </c>
      <c r="K287" t="s">
        <v>437</v>
      </c>
      <c r="L287" s="9"/>
      <c r="M287" s="9" t="s">
        <v>193</v>
      </c>
      <c r="N287" s="9" t="s">
        <v>193</v>
      </c>
      <c r="O287" s="9" t="s">
        <v>193</v>
      </c>
      <c r="P287" s="9" t="s">
        <v>193</v>
      </c>
      <c r="Q287" s="9" t="s">
        <v>193</v>
      </c>
      <c r="S287" s="14"/>
      <c r="T287" s="11"/>
      <c r="U287" s="11"/>
      <c r="V287" s="17">
        <f>COUNTA(TableAllYears[[#This Row],[Thermal Cycling]:[PID+ (2014)]])</f>
        <v>5</v>
      </c>
      <c r="W287" s="9" t="s">
        <v>448</v>
      </c>
      <c r="X287" s="9" t="s">
        <v>475</v>
      </c>
      <c r="Y287" s="9"/>
      <c r="Z287" s="9"/>
      <c r="AA287" s="9" t="s">
        <v>476</v>
      </c>
      <c r="AB287" s="9" t="s">
        <v>45</v>
      </c>
      <c r="AC287" s="9"/>
      <c r="AD287" s="9"/>
    </row>
    <row r="288" spans="1:30" x14ac:dyDescent="0.3">
      <c r="A288">
        <v>2023</v>
      </c>
      <c r="B288" t="s">
        <v>252</v>
      </c>
      <c r="C288" t="s">
        <v>60</v>
      </c>
      <c r="D288" t="s">
        <v>430</v>
      </c>
      <c r="E288">
        <v>430</v>
      </c>
      <c r="F288">
        <v>475</v>
      </c>
      <c r="G288" t="s">
        <v>53</v>
      </c>
      <c r="H288" t="s">
        <v>62</v>
      </c>
      <c r="I288">
        <v>264</v>
      </c>
      <c r="K288" t="s">
        <v>437</v>
      </c>
      <c r="L288" s="9"/>
      <c r="M288" s="9" t="s">
        <v>193</v>
      </c>
      <c r="N288" s="9"/>
      <c r="O288" s="9"/>
      <c r="P288" s="9" t="s">
        <v>193</v>
      </c>
      <c r="Q288" s="9" t="s">
        <v>193</v>
      </c>
      <c r="S288" s="14"/>
      <c r="T288" s="11"/>
      <c r="U288" s="11"/>
      <c r="V288" s="17">
        <f>COUNTA(TableAllYears[[#This Row],[Thermal Cycling]:[PID+ (2014)]])</f>
        <v>3</v>
      </c>
      <c r="W288" s="9" t="s">
        <v>448</v>
      </c>
      <c r="X288" s="9" t="s">
        <v>475</v>
      </c>
      <c r="Y288" s="9"/>
      <c r="Z288" s="9"/>
      <c r="AA288" s="9" t="s">
        <v>476</v>
      </c>
      <c r="AB288" s="9" t="s">
        <v>45</v>
      </c>
      <c r="AC288" s="9"/>
      <c r="AD288" s="9"/>
    </row>
    <row r="289" spans="1:30" x14ac:dyDescent="0.3">
      <c r="A289">
        <v>2023</v>
      </c>
      <c r="B289" t="s">
        <v>61</v>
      </c>
      <c r="C289" t="s">
        <v>60</v>
      </c>
      <c r="D289" t="s">
        <v>430</v>
      </c>
      <c r="E289">
        <v>430</v>
      </c>
      <c r="F289">
        <v>475</v>
      </c>
      <c r="G289" t="s">
        <v>53</v>
      </c>
      <c r="H289" t="s">
        <v>62</v>
      </c>
      <c r="I289">
        <v>264</v>
      </c>
      <c r="K289" t="s">
        <v>437</v>
      </c>
      <c r="L289" s="9"/>
      <c r="M289" s="9" t="s">
        <v>193</v>
      </c>
      <c r="N289" s="9"/>
      <c r="O289" s="9"/>
      <c r="P289" s="9" t="s">
        <v>193</v>
      </c>
      <c r="Q289" s="9" t="s">
        <v>193</v>
      </c>
      <c r="S289" s="14"/>
      <c r="T289" s="11"/>
      <c r="U289" s="11"/>
      <c r="V289" s="17">
        <f>COUNTA(TableAllYears[[#This Row],[Thermal Cycling]:[PID+ (2014)]])</f>
        <v>3</v>
      </c>
      <c r="W289" s="9" t="s">
        <v>448</v>
      </c>
      <c r="X289" s="9" t="s">
        <v>475</v>
      </c>
      <c r="Y289" s="9"/>
      <c r="Z289" s="9"/>
      <c r="AA289" s="9" t="s">
        <v>476</v>
      </c>
      <c r="AB289" s="9" t="s">
        <v>45</v>
      </c>
      <c r="AC289" s="9"/>
      <c r="AD289" s="9"/>
    </row>
    <row r="290" spans="1:30" x14ac:dyDescent="0.3">
      <c r="A290">
        <v>2020</v>
      </c>
      <c r="B290" t="s">
        <v>61</v>
      </c>
      <c r="C290" t="s">
        <v>60</v>
      </c>
      <c r="L290" s="9"/>
      <c r="M290" s="9" t="s">
        <v>193</v>
      </c>
      <c r="N290" s="9" t="s">
        <v>193</v>
      </c>
      <c r="O290" s="9"/>
      <c r="P290" s="9" t="s">
        <v>193</v>
      </c>
      <c r="Q290" s="9"/>
      <c r="S290" s="14"/>
      <c r="T290" s="11"/>
      <c r="U290" s="11"/>
      <c r="V290" s="17">
        <f>COUNTA(TableAllYears[[#This Row],[Thermal Cycling]:[PID+ (2014)]])</f>
        <v>3</v>
      </c>
      <c r="W290" s="9" t="s">
        <v>448</v>
      </c>
      <c r="X290" s="9"/>
      <c r="Y290" s="9"/>
      <c r="Z290" s="9"/>
      <c r="AA290" s="9" t="s">
        <v>476</v>
      </c>
      <c r="AB290" s="9"/>
      <c r="AC290" s="9"/>
      <c r="AD290" s="9"/>
    </row>
    <row r="291" spans="1:30" x14ac:dyDescent="0.3">
      <c r="A291">
        <v>2022</v>
      </c>
      <c r="B291" t="s">
        <v>61</v>
      </c>
      <c r="C291" t="s">
        <v>60</v>
      </c>
      <c r="D291" t="s">
        <v>46</v>
      </c>
      <c r="E291">
        <v>405</v>
      </c>
      <c r="F291">
        <v>450</v>
      </c>
      <c r="G291" t="s">
        <v>53</v>
      </c>
      <c r="H291" t="s">
        <v>62</v>
      </c>
      <c r="I291">
        <v>264</v>
      </c>
      <c r="K291" t="s">
        <v>437</v>
      </c>
      <c r="L291" s="9"/>
      <c r="M291" s="9"/>
      <c r="N291" s="9"/>
      <c r="O291" s="9"/>
      <c r="P291" s="9" t="s">
        <v>193</v>
      </c>
      <c r="Q291" s="9" t="s">
        <v>193</v>
      </c>
      <c r="S291" s="14"/>
      <c r="T291" s="11"/>
      <c r="U291" s="11"/>
      <c r="V291" s="17">
        <f>COUNTA(TableAllYears[[#This Row],[Thermal Cycling]:[PID+ (2014)]])</f>
        <v>2</v>
      </c>
      <c r="W291" s="9" t="s">
        <v>448</v>
      </c>
      <c r="X291" s="9" t="s">
        <v>475</v>
      </c>
      <c r="Y291" s="9"/>
      <c r="Z291" s="9"/>
      <c r="AA291" s="9" t="s">
        <v>476</v>
      </c>
      <c r="AB291" s="9" t="s">
        <v>45</v>
      </c>
      <c r="AC291" s="9"/>
      <c r="AD291" s="9"/>
    </row>
    <row r="292" spans="1:30" x14ac:dyDescent="0.3">
      <c r="A292">
        <v>2021</v>
      </c>
      <c r="B292" t="s">
        <v>61</v>
      </c>
      <c r="C292" t="s">
        <v>60</v>
      </c>
      <c r="L292" s="9"/>
      <c r="M292" s="9"/>
      <c r="N292" s="9"/>
      <c r="O292" s="9" t="s">
        <v>193</v>
      </c>
      <c r="P292" s="9" t="s">
        <v>193</v>
      </c>
      <c r="Q292" s="9"/>
      <c r="S292" s="14"/>
      <c r="T292" s="11"/>
      <c r="U292" s="11"/>
      <c r="V292" s="17">
        <f>COUNTA(TableAllYears[[#This Row],[Thermal Cycling]:[PID+ (2014)]])</f>
        <v>2</v>
      </c>
      <c r="W292" s="9"/>
      <c r="X292" s="9"/>
      <c r="Y292" s="9"/>
      <c r="Z292" s="9"/>
      <c r="AA292" s="9"/>
      <c r="AB292" s="9"/>
      <c r="AC292" s="9"/>
      <c r="AD292" s="9"/>
    </row>
    <row r="293" spans="1:30" x14ac:dyDescent="0.3">
      <c r="A293">
        <v>2018</v>
      </c>
      <c r="B293" t="s">
        <v>695</v>
      </c>
      <c r="C293" t="s">
        <v>60</v>
      </c>
      <c r="L293" s="9"/>
      <c r="M293" s="9"/>
      <c r="N293" s="9"/>
      <c r="O293" s="9" t="s">
        <v>193</v>
      </c>
      <c r="P293" s="9" t="s">
        <v>193</v>
      </c>
      <c r="Q293" s="9"/>
      <c r="S293" s="14"/>
      <c r="T293" s="11"/>
      <c r="U293" s="11"/>
      <c r="V293" s="17">
        <f>COUNTA(TableAllYears[[#This Row],[Thermal Cycling]:[PID+ (2014)]])</f>
        <v>2</v>
      </c>
      <c r="W293" s="9" t="s">
        <v>448</v>
      </c>
      <c r="X293" s="9"/>
      <c r="Y293" s="9"/>
      <c r="Z293" s="9"/>
      <c r="AA293" s="9" t="s">
        <v>476</v>
      </c>
      <c r="AB293" s="9"/>
      <c r="AC293" s="9"/>
      <c r="AD293" s="9"/>
    </row>
    <row r="294" spans="1:30" x14ac:dyDescent="0.3">
      <c r="A294">
        <v>2018</v>
      </c>
      <c r="B294" t="s">
        <v>663</v>
      </c>
      <c r="C294" t="s">
        <v>661</v>
      </c>
      <c r="L294" s="9"/>
      <c r="M294" s="9" t="s">
        <v>193</v>
      </c>
      <c r="N294" s="9" t="s">
        <v>193</v>
      </c>
      <c r="O294" s="9" t="s">
        <v>193</v>
      </c>
      <c r="P294" s="9" t="s">
        <v>193</v>
      </c>
      <c r="Q294" s="9"/>
      <c r="S294" s="14"/>
      <c r="T294" s="11"/>
      <c r="U294" s="11"/>
      <c r="V294" s="17">
        <f>COUNTA(TableAllYears[[#This Row],[Thermal Cycling]:[PID+ (2014)]])</f>
        <v>4</v>
      </c>
      <c r="W294" s="9" t="s">
        <v>698</v>
      </c>
      <c r="X294" s="9"/>
      <c r="Y294" s="9"/>
      <c r="Z294" s="9"/>
      <c r="AA294" s="9" t="s">
        <v>478</v>
      </c>
      <c r="AB294" s="9"/>
      <c r="AC294" s="9"/>
      <c r="AD294" s="9"/>
    </row>
    <row r="295" spans="1:30" x14ac:dyDescent="0.3">
      <c r="A295">
        <v>2018</v>
      </c>
      <c r="B295" t="s">
        <v>662</v>
      </c>
      <c r="C295" t="s">
        <v>661</v>
      </c>
      <c r="L295" s="9"/>
      <c r="M295" s="9" t="s">
        <v>193</v>
      </c>
      <c r="N295" s="9"/>
      <c r="O295" s="9" t="s">
        <v>193</v>
      </c>
      <c r="P295" s="9" t="s">
        <v>193</v>
      </c>
      <c r="Q295" s="9"/>
      <c r="S295" s="14"/>
      <c r="T295" s="11"/>
      <c r="U295" s="11"/>
      <c r="V295" s="17">
        <f>COUNTA(TableAllYears[[#This Row],[Thermal Cycling]:[PID+ (2014)]])</f>
        <v>3</v>
      </c>
      <c r="W295" s="9" t="s">
        <v>698</v>
      </c>
      <c r="X295" s="9"/>
      <c r="Y295" s="9"/>
      <c r="Z295" s="9"/>
      <c r="AA295" s="9" t="s">
        <v>478</v>
      </c>
      <c r="AB295" s="9"/>
      <c r="AC295" s="9"/>
      <c r="AD295" s="9"/>
    </row>
    <row r="296" spans="1:30" x14ac:dyDescent="0.3">
      <c r="A296">
        <v>2018</v>
      </c>
      <c r="B296" t="s">
        <v>690</v>
      </c>
      <c r="C296" t="s">
        <v>661</v>
      </c>
      <c r="L296" s="9"/>
      <c r="M296" s="9"/>
      <c r="N296" s="9"/>
      <c r="O296" s="9" t="s">
        <v>193</v>
      </c>
      <c r="P296" s="9" t="s">
        <v>193</v>
      </c>
      <c r="Q296" s="9"/>
      <c r="S296" s="14"/>
      <c r="T296" s="11"/>
      <c r="U296" s="11"/>
      <c r="V296" s="17">
        <f>COUNTA(TableAllYears[[#This Row],[Thermal Cycling]:[PID+ (2014)]])</f>
        <v>2</v>
      </c>
      <c r="W296" s="9" t="s">
        <v>698</v>
      </c>
      <c r="X296" s="9"/>
      <c r="Y296" s="9"/>
      <c r="Z296" s="9"/>
      <c r="AA296" s="9" t="s">
        <v>478</v>
      </c>
      <c r="AB296" s="9"/>
      <c r="AC296" s="9"/>
      <c r="AD296" s="9"/>
    </row>
    <row r="297" spans="1:30" x14ac:dyDescent="0.3">
      <c r="A297">
        <v>2018</v>
      </c>
      <c r="B297" t="s">
        <v>686</v>
      </c>
      <c r="C297" t="s">
        <v>661</v>
      </c>
      <c r="L297" s="9"/>
      <c r="M297" s="9"/>
      <c r="N297" s="9" t="s">
        <v>193</v>
      </c>
      <c r="O297" s="9"/>
      <c r="P297" s="9"/>
      <c r="Q297" s="9"/>
      <c r="S297" s="14"/>
      <c r="T297" s="11"/>
      <c r="U297" s="11"/>
      <c r="V297" s="17">
        <f>COUNTA(TableAllYears[[#This Row],[Thermal Cycling]:[PID+ (2014)]])</f>
        <v>1</v>
      </c>
      <c r="W297" s="9" t="s">
        <v>698</v>
      </c>
      <c r="X297" s="9"/>
      <c r="Y297" s="9"/>
      <c r="Z297" s="9"/>
      <c r="AA297" s="9" t="s">
        <v>478</v>
      </c>
      <c r="AB297" s="9"/>
      <c r="AC297" s="9"/>
      <c r="AD297" s="9"/>
    </row>
    <row r="298" spans="1:30" x14ac:dyDescent="0.3">
      <c r="A298">
        <v>2017</v>
      </c>
      <c r="B298" t="s">
        <v>663</v>
      </c>
      <c r="C298" t="s">
        <v>661</v>
      </c>
      <c r="L298" s="9"/>
      <c r="M298" s="9"/>
      <c r="N298" s="9"/>
      <c r="O298" s="9"/>
      <c r="P298" s="9" t="s">
        <v>193</v>
      </c>
      <c r="Q298" s="9"/>
      <c r="S298" s="14"/>
      <c r="T298" s="11"/>
      <c r="U298" s="11"/>
      <c r="V298" s="17">
        <f>COUNTA(TableAllYears[[#This Row],[Thermal Cycling]:[PID+ (2014)]])</f>
        <v>1</v>
      </c>
      <c r="W298" s="9" t="s">
        <v>745</v>
      </c>
      <c r="X298" s="9"/>
      <c r="Y298" s="9"/>
      <c r="Z298" s="9"/>
      <c r="AA298" s="9" t="s">
        <v>758</v>
      </c>
      <c r="AB298" s="9"/>
      <c r="AC298" s="9"/>
      <c r="AD298" s="9"/>
    </row>
    <row r="299" spans="1:30" x14ac:dyDescent="0.3">
      <c r="A299" s="9">
        <v>2024</v>
      </c>
      <c r="B299" s="9" t="s">
        <v>841</v>
      </c>
      <c r="C299" s="9" t="s">
        <v>511</v>
      </c>
      <c r="D299" t="s">
        <v>429</v>
      </c>
      <c r="E299">
        <v>530</v>
      </c>
      <c r="F299">
        <v>575</v>
      </c>
      <c r="G299" s="9" t="s">
        <v>28</v>
      </c>
      <c r="H299" s="9" t="s">
        <v>13</v>
      </c>
      <c r="I299" s="9"/>
      <c r="J299" s="9"/>
      <c r="K299" s="9">
        <v>182</v>
      </c>
      <c r="L299" s="9">
        <v>91</v>
      </c>
      <c r="M299" s="9" t="s">
        <v>193</v>
      </c>
      <c r="N299" s="9"/>
      <c r="O299" s="9" t="s">
        <v>193</v>
      </c>
      <c r="P299" s="9" t="s">
        <v>193</v>
      </c>
      <c r="Q299" s="9" t="s">
        <v>193</v>
      </c>
      <c r="S299" s="14"/>
      <c r="T299" s="11"/>
      <c r="U299" s="11"/>
      <c r="V299" s="17">
        <f>COUNTA(TableAllYears[[#This Row],[Thermal Cycling]:[PID+ (2014)]])</f>
        <v>4</v>
      </c>
      <c r="W299" t="s">
        <v>1127</v>
      </c>
      <c r="AA299" s="9" t="s">
        <v>30</v>
      </c>
      <c r="AB299" s="9"/>
      <c r="AC299" s="9"/>
      <c r="AD299" s="9"/>
    </row>
    <row r="300" spans="1:30" x14ac:dyDescent="0.3">
      <c r="A300">
        <v>2019</v>
      </c>
      <c r="B300" t="s">
        <v>636</v>
      </c>
      <c r="C300" t="s">
        <v>511</v>
      </c>
      <c r="L300" s="9"/>
      <c r="M300" s="9" t="s">
        <v>193</v>
      </c>
      <c r="N300" s="9" t="s">
        <v>193</v>
      </c>
      <c r="O300" s="9" t="s">
        <v>193</v>
      </c>
      <c r="P300" s="9" t="s">
        <v>193</v>
      </c>
      <c r="Q300" s="9"/>
      <c r="S300" s="14"/>
      <c r="T300" s="11"/>
      <c r="U300" s="11"/>
      <c r="V300" s="17">
        <f>COUNTA(TableAllYears[[#This Row],[Thermal Cycling]:[PID+ (2014)]])</f>
        <v>4</v>
      </c>
      <c r="W300" s="9" t="s">
        <v>445</v>
      </c>
      <c r="X300" s="9" t="s">
        <v>628</v>
      </c>
      <c r="Y300" s="9"/>
      <c r="Z300" s="9"/>
      <c r="AA300" s="9" t="s">
        <v>30</v>
      </c>
      <c r="AB300" s="9" t="s">
        <v>45</v>
      </c>
      <c r="AC300" s="9"/>
      <c r="AD300" s="9"/>
    </row>
    <row r="301" spans="1:30" x14ac:dyDescent="0.3">
      <c r="A301">
        <v>2019</v>
      </c>
      <c r="B301" t="s">
        <v>635</v>
      </c>
      <c r="C301" t="s">
        <v>511</v>
      </c>
      <c r="L301" s="9"/>
      <c r="M301" s="9" t="s">
        <v>193</v>
      </c>
      <c r="N301" s="9" t="s">
        <v>193</v>
      </c>
      <c r="O301" s="9" t="s">
        <v>193</v>
      </c>
      <c r="P301" s="9" t="s">
        <v>193</v>
      </c>
      <c r="Q301" s="9"/>
      <c r="S301" s="14"/>
      <c r="T301" s="11"/>
      <c r="U301" s="11"/>
      <c r="V301" s="17">
        <f>COUNTA(TableAllYears[[#This Row],[Thermal Cycling]:[PID+ (2014)]])</f>
        <v>4</v>
      </c>
      <c r="W301" s="9" t="s">
        <v>445</v>
      </c>
      <c r="X301" s="9" t="s">
        <v>628</v>
      </c>
      <c r="Y301" s="9"/>
      <c r="Z301" s="9"/>
      <c r="AA301" s="9" t="s">
        <v>30</v>
      </c>
      <c r="AB301" s="9" t="s">
        <v>45</v>
      </c>
      <c r="AC301" s="9"/>
      <c r="AD301" s="9"/>
    </row>
    <row r="302" spans="1:30" x14ac:dyDescent="0.3">
      <c r="A302">
        <v>2018</v>
      </c>
      <c r="B302" t="s">
        <v>664</v>
      </c>
      <c r="C302" t="s">
        <v>511</v>
      </c>
      <c r="L302" s="9"/>
      <c r="M302" s="9" t="s">
        <v>193</v>
      </c>
      <c r="N302" s="9" t="s">
        <v>193</v>
      </c>
      <c r="O302" s="9" t="s">
        <v>193</v>
      </c>
      <c r="P302" s="9" t="s">
        <v>193</v>
      </c>
      <c r="Q302" s="9"/>
      <c r="S302" s="14"/>
      <c r="T302" s="11"/>
      <c r="U302" s="11"/>
      <c r="V302" s="17">
        <f>COUNTA(TableAllYears[[#This Row],[Thermal Cycling]:[PID+ (2014)]])</f>
        <v>4</v>
      </c>
      <c r="W302" s="9" t="s">
        <v>44</v>
      </c>
      <c r="X302" s="9"/>
      <c r="Y302" s="9"/>
      <c r="Z302" s="9"/>
      <c r="AA302" s="9" t="s">
        <v>45</v>
      </c>
      <c r="AB302" s="9"/>
      <c r="AC302" s="9"/>
      <c r="AD302" s="9"/>
    </row>
    <row r="303" spans="1:30" x14ac:dyDescent="0.3">
      <c r="A303">
        <v>2020</v>
      </c>
      <c r="B303" t="s">
        <v>584</v>
      </c>
      <c r="C303" t="s">
        <v>511</v>
      </c>
      <c r="L303" s="9"/>
      <c r="M303" s="9" t="s">
        <v>193</v>
      </c>
      <c r="N303" s="9" t="s">
        <v>193</v>
      </c>
      <c r="O303" s="9"/>
      <c r="P303" s="9" t="s">
        <v>193</v>
      </c>
      <c r="Q303" s="9"/>
      <c r="S303" s="14"/>
      <c r="T303" s="11"/>
      <c r="U303" s="11"/>
      <c r="V303" s="17">
        <f>COUNTA(TableAllYears[[#This Row],[Thermal Cycling]:[PID+ (2014)]])</f>
        <v>3</v>
      </c>
      <c r="W303" s="9" t="s">
        <v>628</v>
      </c>
      <c r="X303" s="9"/>
      <c r="Y303" s="9"/>
      <c r="Z303" s="9"/>
      <c r="AA303" s="9" t="s">
        <v>45</v>
      </c>
      <c r="AB303" s="9"/>
      <c r="AC303" s="9"/>
      <c r="AD303" s="9"/>
    </row>
    <row r="304" spans="1:30" x14ac:dyDescent="0.3">
      <c r="A304">
        <v>2020</v>
      </c>
      <c r="B304" t="s">
        <v>583</v>
      </c>
      <c r="C304" t="s">
        <v>511</v>
      </c>
      <c r="L304" s="9"/>
      <c r="M304" s="9" t="s">
        <v>193</v>
      </c>
      <c r="N304" s="9" t="s">
        <v>193</v>
      </c>
      <c r="O304" s="9"/>
      <c r="P304" s="9" t="s">
        <v>193</v>
      </c>
      <c r="Q304" s="9"/>
      <c r="S304" s="14"/>
      <c r="T304" s="11"/>
      <c r="U304" s="11"/>
      <c r="V304" s="17">
        <f>COUNTA(TableAllYears[[#This Row],[Thermal Cycling]:[PID+ (2014)]])</f>
        <v>3</v>
      </c>
      <c r="W304" s="9" t="s">
        <v>628</v>
      </c>
      <c r="X304" s="9"/>
      <c r="Y304" s="9"/>
      <c r="Z304" s="9"/>
      <c r="AA304" s="9" t="s">
        <v>45</v>
      </c>
      <c r="AB304" s="9"/>
      <c r="AC304" s="9"/>
      <c r="AD304" s="9"/>
    </row>
    <row r="305" spans="1:30" x14ac:dyDescent="0.3">
      <c r="A305" s="9">
        <v>2024</v>
      </c>
      <c r="B305" s="9" t="s">
        <v>844</v>
      </c>
      <c r="C305" s="9" t="s">
        <v>511</v>
      </c>
      <c r="D305" t="s">
        <v>431</v>
      </c>
      <c r="E305">
        <v>580</v>
      </c>
      <c r="F305">
        <v>625</v>
      </c>
      <c r="G305" s="9" t="s">
        <v>28</v>
      </c>
      <c r="H305" s="9" t="s">
        <v>55</v>
      </c>
      <c r="I305" s="9"/>
      <c r="J305" s="9"/>
      <c r="K305" s="9">
        <v>182</v>
      </c>
      <c r="L305" s="9">
        <v>91</v>
      </c>
      <c r="M305" s="9"/>
      <c r="N305" s="9"/>
      <c r="O305" s="9" t="s">
        <v>193</v>
      </c>
      <c r="P305" s="9"/>
      <c r="Q305" s="9" t="s">
        <v>193</v>
      </c>
      <c r="S305" s="14"/>
      <c r="T305" s="11"/>
      <c r="U305" s="11"/>
      <c r="V305" s="17">
        <f>COUNTA(TableAllYears[[#This Row],[Thermal Cycling]:[PID+ (2014)]])</f>
        <v>2</v>
      </c>
      <c r="W305" t="s">
        <v>1127</v>
      </c>
      <c r="AA305" s="9" t="s">
        <v>30</v>
      </c>
      <c r="AB305" s="9"/>
      <c r="AC305" s="9"/>
      <c r="AD305" s="9"/>
    </row>
    <row r="306" spans="1:30" x14ac:dyDescent="0.3">
      <c r="A306">
        <v>2021</v>
      </c>
      <c r="B306" t="s">
        <v>505</v>
      </c>
      <c r="C306" t="s">
        <v>511</v>
      </c>
      <c r="L306" s="9"/>
      <c r="M306" s="9" t="s">
        <v>193</v>
      </c>
      <c r="N306" s="9" t="s">
        <v>193</v>
      </c>
      <c r="O306" s="9"/>
      <c r="P306" s="9"/>
      <c r="Q306" s="9"/>
      <c r="S306" s="14"/>
      <c r="T306" s="11"/>
      <c r="U306" s="11"/>
      <c r="V306" s="17">
        <f>COUNTA(TableAllYears[[#This Row],[Thermal Cycling]:[PID+ (2014)]])</f>
        <v>2</v>
      </c>
      <c r="W306" s="9"/>
      <c r="X306" s="9"/>
      <c r="Y306" s="9"/>
      <c r="Z306" s="9"/>
      <c r="AA306" s="9"/>
      <c r="AB306" s="9"/>
      <c r="AC306" s="9"/>
      <c r="AD306" s="9"/>
    </row>
    <row r="307" spans="1:30" x14ac:dyDescent="0.3">
      <c r="A307">
        <v>2021</v>
      </c>
      <c r="B307" t="s">
        <v>506</v>
      </c>
      <c r="C307" t="s">
        <v>511</v>
      </c>
      <c r="L307" s="9"/>
      <c r="M307" s="9" t="s">
        <v>193</v>
      </c>
      <c r="N307" s="9" t="s">
        <v>193</v>
      </c>
      <c r="O307" s="9"/>
      <c r="P307" s="9"/>
      <c r="Q307" s="9"/>
      <c r="S307" s="14"/>
      <c r="T307" s="11"/>
      <c r="U307" s="11"/>
      <c r="V307" s="17">
        <f>COUNTA(TableAllYears[[#This Row],[Thermal Cycling]:[PID+ (2014)]])</f>
        <v>2</v>
      </c>
      <c r="W307" s="9"/>
      <c r="X307" s="9"/>
      <c r="Y307" s="9"/>
      <c r="Z307" s="9"/>
      <c r="AA307" s="9"/>
      <c r="AB307" s="9"/>
      <c r="AC307" s="9"/>
      <c r="AD307" s="9"/>
    </row>
    <row r="308" spans="1:30" x14ac:dyDescent="0.3">
      <c r="A308">
        <v>2021</v>
      </c>
      <c r="B308" t="s">
        <v>503</v>
      </c>
      <c r="C308" t="s">
        <v>511</v>
      </c>
      <c r="L308" s="9"/>
      <c r="M308" s="9" t="s">
        <v>193</v>
      </c>
      <c r="N308" s="9" t="s">
        <v>193</v>
      </c>
      <c r="O308" s="9"/>
      <c r="P308" s="9"/>
      <c r="Q308" s="9"/>
      <c r="S308" s="14"/>
      <c r="T308" s="11"/>
      <c r="U308" s="11"/>
      <c r="V308" s="17">
        <f>COUNTA(TableAllYears[[#This Row],[Thermal Cycling]:[PID+ (2014)]])</f>
        <v>2</v>
      </c>
      <c r="W308" s="9"/>
      <c r="X308" s="9"/>
      <c r="Y308" s="9"/>
      <c r="Z308" s="9"/>
      <c r="AA308" s="9"/>
      <c r="AB308" s="9"/>
      <c r="AC308" s="9"/>
      <c r="AD308" s="9"/>
    </row>
    <row r="309" spans="1:30" x14ac:dyDescent="0.3">
      <c r="A309">
        <v>2021</v>
      </c>
      <c r="B309" t="s">
        <v>504</v>
      </c>
      <c r="C309" t="s">
        <v>511</v>
      </c>
      <c r="L309" s="9"/>
      <c r="M309" s="9" t="s">
        <v>193</v>
      </c>
      <c r="N309" s="9" t="s">
        <v>193</v>
      </c>
      <c r="O309" s="9"/>
      <c r="P309" s="9"/>
      <c r="Q309" s="9"/>
      <c r="S309" s="14"/>
      <c r="T309" s="11"/>
      <c r="U309" s="11"/>
      <c r="V309" s="17">
        <f>COUNTA(TableAllYears[[#This Row],[Thermal Cycling]:[PID+ (2014)]])</f>
        <v>2</v>
      </c>
      <c r="W309" s="9"/>
      <c r="X309" s="9"/>
      <c r="Y309" s="9"/>
      <c r="Z309" s="9"/>
      <c r="AA309" s="9"/>
      <c r="AB309" s="9"/>
      <c r="AC309" s="9"/>
      <c r="AD309" s="9"/>
    </row>
    <row r="310" spans="1:30" x14ac:dyDescent="0.3">
      <c r="A310">
        <v>2021</v>
      </c>
      <c r="B310" t="s">
        <v>508</v>
      </c>
      <c r="C310" t="s">
        <v>511</v>
      </c>
      <c r="L310" s="9"/>
      <c r="M310" s="9" t="s">
        <v>193</v>
      </c>
      <c r="N310" s="9"/>
      <c r="O310" s="9"/>
      <c r="P310" s="9"/>
      <c r="Q310" s="9"/>
      <c r="R310" t="s">
        <v>193</v>
      </c>
      <c r="S310" s="14"/>
      <c r="T310" s="11"/>
      <c r="U310" s="11"/>
      <c r="V310" s="17">
        <f>COUNTA(TableAllYears[[#This Row],[Thermal Cycling]:[PID+ (2014)]])</f>
        <v>2</v>
      </c>
      <c r="W310" s="9"/>
      <c r="X310" s="9"/>
      <c r="Y310" s="9"/>
      <c r="Z310" s="9"/>
      <c r="AA310" s="9"/>
      <c r="AB310" s="9"/>
      <c r="AC310" s="9"/>
      <c r="AD310" s="9"/>
    </row>
    <row r="311" spans="1:30" x14ac:dyDescent="0.3">
      <c r="A311">
        <v>2020</v>
      </c>
      <c r="B311" t="s">
        <v>504</v>
      </c>
      <c r="C311" t="s">
        <v>511</v>
      </c>
      <c r="L311" s="9"/>
      <c r="M311" s="9" t="s">
        <v>193</v>
      </c>
      <c r="N311" s="9"/>
      <c r="O311" s="9"/>
      <c r="P311" s="9"/>
      <c r="Q311" s="9"/>
      <c r="R311" t="s">
        <v>193</v>
      </c>
      <c r="S311" s="14"/>
      <c r="T311" s="11"/>
      <c r="U311" s="11"/>
      <c r="V311" s="17">
        <f>COUNTA(TableAllYears[[#This Row],[Thermal Cycling]:[PID+ (2014)]])</f>
        <v>2</v>
      </c>
      <c r="W311" s="9" t="s">
        <v>628</v>
      </c>
      <c r="X311" s="9"/>
      <c r="Y311" s="9"/>
      <c r="Z311" s="9"/>
      <c r="AA311" s="9" t="s">
        <v>45</v>
      </c>
      <c r="AB311" s="9"/>
      <c r="AC311" s="9"/>
      <c r="AD311" s="9"/>
    </row>
    <row r="312" spans="1:30" x14ac:dyDescent="0.3">
      <c r="A312">
        <v>2020</v>
      </c>
      <c r="B312" t="s">
        <v>508</v>
      </c>
      <c r="C312" t="s">
        <v>511</v>
      </c>
      <c r="L312" s="9"/>
      <c r="M312" s="9" t="s">
        <v>193</v>
      </c>
      <c r="N312" s="9"/>
      <c r="O312" s="9"/>
      <c r="P312" s="9"/>
      <c r="Q312" s="9"/>
      <c r="R312" t="s">
        <v>193</v>
      </c>
      <c r="S312" s="14"/>
      <c r="T312" s="11"/>
      <c r="U312" s="11"/>
      <c r="V312" s="17">
        <f>COUNTA(TableAllYears[[#This Row],[Thermal Cycling]:[PID+ (2014)]])</f>
        <v>2</v>
      </c>
      <c r="W312" s="9" t="s">
        <v>628</v>
      </c>
      <c r="X312" s="9"/>
      <c r="Y312" s="9"/>
      <c r="Z312" s="9"/>
      <c r="AA312" s="9" t="s">
        <v>45</v>
      </c>
      <c r="AB312" s="9"/>
      <c r="AC312" s="9"/>
      <c r="AD312" s="9"/>
    </row>
    <row r="313" spans="1:30" x14ac:dyDescent="0.3">
      <c r="A313">
        <v>2019</v>
      </c>
      <c r="B313" t="s">
        <v>634</v>
      </c>
      <c r="C313" t="s">
        <v>511</v>
      </c>
      <c r="L313" s="9"/>
      <c r="M313" s="9" t="s">
        <v>193</v>
      </c>
      <c r="N313" s="9"/>
      <c r="O313" s="9"/>
      <c r="P313" s="9" t="s">
        <v>193</v>
      </c>
      <c r="Q313" s="9"/>
      <c r="S313" s="14"/>
      <c r="T313" s="11"/>
      <c r="U313" s="11"/>
      <c r="V313" s="17">
        <f>COUNTA(TableAllYears[[#This Row],[Thermal Cycling]:[PID+ (2014)]])</f>
        <v>2</v>
      </c>
      <c r="W313" s="9" t="s">
        <v>445</v>
      </c>
      <c r="X313" s="9" t="s">
        <v>628</v>
      </c>
      <c r="Y313" s="9"/>
      <c r="Z313" s="9"/>
      <c r="AA313" s="9" t="s">
        <v>30</v>
      </c>
      <c r="AB313" s="9" t="s">
        <v>45</v>
      </c>
      <c r="AC313" s="9"/>
      <c r="AD313" s="9"/>
    </row>
    <row r="314" spans="1:30" x14ac:dyDescent="0.3">
      <c r="A314">
        <v>2019</v>
      </c>
      <c r="B314" t="s">
        <v>633</v>
      </c>
      <c r="C314" t="s">
        <v>511</v>
      </c>
      <c r="L314" s="9"/>
      <c r="M314" s="9" t="s">
        <v>193</v>
      </c>
      <c r="N314" s="9"/>
      <c r="O314" s="9"/>
      <c r="P314" s="9" t="s">
        <v>193</v>
      </c>
      <c r="Q314" s="9"/>
      <c r="S314" s="14"/>
      <c r="T314" s="11"/>
      <c r="U314" s="11"/>
      <c r="V314" s="17">
        <f>COUNTA(TableAllYears[[#This Row],[Thermal Cycling]:[PID+ (2014)]])</f>
        <v>2</v>
      </c>
      <c r="W314" s="9" t="s">
        <v>445</v>
      </c>
      <c r="X314" s="9" t="s">
        <v>628</v>
      </c>
      <c r="Y314" s="9"/>
      <c r="Z314" s="9"/>
      <c r="AA314" s="9" t="s">
        <v>30</v>
      </c>
      <c r="AB314" s="9" t="s">
        <v>45</v>
      </c>
      <c r="AC314" s="9"/>
      <c r="AD314" s="9"/>
    </row>
    <row r="315" spans="1:30" x14ac:dyDescent="0.3">
      <c r="A315">
        <v>2017</v>
      </c>
      <c r="B315" t="s">
        <v>731</v>
      </c>
      <c r="C315" t="s">
        <v>511</v>
      </c>
      <c r="L315" s="9"/>
      <c r="M315" s="9"/>
      <c r="N315" s="9"/>
      <c r="O315" s="9" t="s">
        <v>193</v>
      </c>
      <c r="P315" s="9" t="s">
        <v>193</v>
      </c>
      <c r="Q315" s="9"/>
      <c r="S315" s="14"/>
      <c r="T315" s="11"/>
      <c r="U315" s="11"/>
      <c r="V315" s="17">
        <f>COUNTA(TableAllYears[[#This Row],[Thermal Cycling]:[PID+ (2014)]])</f>
        <v>2</v>
      </c>
      <c r="W315" s="9" t="s">
        <v>746</v>
      </c>
      <c r="X315" s="9"/>
      <c r="Y315" s="9"/>
      <c r="Z315" s="9"/>
      <c r="AA315" s="9" t="s">
        <v>759</v>
      </c>
      <c r="AB315" s="9"/>
      <c r="AC315" s="9"/>
      <c r="AD315" s="9"/>
    </row>
    <row r="316" spans="1:30" x14ac:dyDescent="0.3">
      <c r="A316" s="9">
        <v>2024</v>
      </c>
      <c r="B316" s="9" t="s">
        <v>842</v>
      </c>
      <c r="C316" s="9" t="s">
        <v>511</v>
      </c>
      <c r="D316" t="s">
        <v>429</v>
      </c>
      <c r="E316">
        <v>530</v>
      </c>
      <c r="F316">
        <v>575</v>
      </c>
      <c r="G316" s="9" t="s">
        <v>32</v>
      </c>
      <c r="H316" s="9" t="s">
        <v>13</v>
      </c>
      <c r="I316" s="9"/>
      <c r="J316" s="9"/>
      <c r="K316" s="9">
        <v>182</v>
      </c>
      <c r="L316" s="9">
        <v>91</v>
      </c>
      <c r="M316" s="9"/>
      <c r="N316" s="9"/>
      <c r="O316" s="9"/>
      <c r="P316" s="9"/>
      <c r="Q316" s="9" t="s">
        <v>193</v>
      </c>
      <c r="S316" s="14"/>
      <c r="T316" s="11"/>
      <c r="U316" s="11"/>
      <c r="V316" s="17">
        <f>COUNTA(TableAllYears[[#This Row],[Thermal Cycling]:[PID+ (2014)]])</f>
        <v>1</v>
      </c>
      <c r="W316" t="s">
        <v>1127</v>
      </c>
      <c r="AA316" s="9" t="s">
        <v>30</v>
      </c>
      <c r="AB316" s="9"/>
      <c r="AC316" s="9"/>
      <c r="AD316" s="9"/>
    </row>
    <row r="317" spans="1:30" x14ac:dyDescent="0.3">
      <c r="A317" s="9">
        <v>2024</v>
      </c>
      <c r="B317" s="9" t="s">
        <v>843</v>
      </c>
      <c r="C317" s="9" t="s">
        <v>511</v>
      </c>
      <c r="D317" t="s">
        <v>431</v>
      </c>
      <c r="E317">
        <v>580</v>
      </c>
      <c r="F317">
        <v>625</v>
      </c>
      <c r="G317" s="9" t="s">
        <v>32</v>
      </c>
      <c r="H317" s="9" t="s">
        <v>13</v>
      </c>
      <c r="I317" s="9"/>
      <c r="J317" s="9"/>
      <c r="K317" s="9">
        <v>182</v>
      </c>
      <c r="L317" s="9">
        <v>91</v>
      </c>
      <c r="M317" s="9"/>
      <c r="N317" s="9"/>
      <c r="O317" s="9"/>
      <c r="P317" s="9"/>
      <c r="Q317" s="9" t="s">
        <v>193</v>
      </c>
      <c r="S317" s="14"/>
      <c r="T317" s="11"/>
      <c r="U317" s="11"/>
      <c r="V317" s="17">
        <f>COUNTA(TableAllYears[[#This Row],[Thermal Cycling]:[PID+ (2014)]])</f>
        <v>1</v>
      </c>
      <c r="W317" t="s">
        <v>1127</v>
      </c>
      <c r="AA317" s="9" t="s">
        <v>30</v>
      </c>
      <c r="AB317" s="9"/>
      <c r="AC317" s="9"/>
      <c r="AD317" s="9"/>
    </row>
    <row r="318" spans="1:30" x14ac:dyDescent="0.3">
      <c r="A318" s="9">
        <v>2024</v>
      </c>
      <c r="B318" s="9" t="s">
        <v>845</v>
      </c>
      <c r="C318" s="9" t="s">
        <v>511</v>
      </c>
      <c r="D318" t="s">
        <v>431</v>
      </c>
      <c r="E318">
        <v>580</v>
      </c>
      <c r="F318">
        <v>625</v>
      </c>
      <c r="G318" s="9" t="s">
        <v>32</v>
      </c>
      <c r="H318" s="9" t="s">
        <v>55</v>
      </c>
      <c r="I318" s="9"/>
      <c r="J318" s="9"/>
      <c r="K318" s="9">
        <v>182</v>
      </c>
      <c r="L318" s="9">
        <v>91</v>
      </c>
      <c r="M318" s="9"/>
      <c r="N318" s="9"/>
      <c r="O318" s="9"/>
      <c r="P318" s="9"/>
      <c r="Q318" s="9" t="s">
        <v>193</v>
      </c>
      <c r="S318" s="14"/>
      <c r="T318" s="11"/>
      <c r="U318" s="11"/>
      <c r="V318" s="17">
        <f>COUNTA(TableAllYears[[#This Row],[Thermal Cycling]:[PID+ (2014)]])</f>
        <v>1</v>
      </c>
      <c r="W318" t="s">
        <v>1127</v>
      </c>
      <c r="AA318" s="9" t="s">
        <v>30</v>
      </c>
      <c r="AB318" s="9"/>
      <c r="AC318" s="9"/>
      <c r="AD318" s="9"/>
    </row>
    <row r="319" spans="1:30" x14ac:dyDescent="0.3">
      <c r="A319" s="9">
        <v>2024</v>
      </c>
      <c r="B319" s="9" t="s">
        <v>846</v>
      </c>
      <c r="C319" s="9" t="s">
        <v>511</v>
      </c>
      <c r="D319" t="s">
        <v>431</v>
      </c>
      <c r="E319">
        <v>580</v>
      </c>
      <c r="F319">
        <v>625</v>
      </c>
      <c r="G319" s="9" t="s">
        <v>28</v>
      </c>
      <c r="H319" s="9" t="s">
        <v>55</v>
      </c>
      <c r="I319" s="9"/>
      <c r="J319" s="9"/>
      <c r="K319" s="9">
        <v>182</v>
      </c>
      <c r="L319" s="9">
        <v>91</v>
      </c>
      <c r="M319" s="9"/>
      <c r="N319" s="9"/>
      <c r="O319" s="9"/>
      <c r="P319" s="9"/>
      <c r="Q319" s="9" t="s">
        <v>193</v>
      </c>
      <c r="S319" s="14"/>
      <c r="T319" s="11"/>
      <c r="U319" s="11"/>
      <c r="V319" s="17">
        <f>COUNTA(TableAllYears[[#This Row],[Thermal Cycling]:[PID+ (2014)]])</f>
        <v>1</v>
      </c>
      <c r="W319" t="s">
        <v>1127</v>
      </c>
      <c r="AA319" s="9" t="s">
        <v>30</v>
      </c>
      <c r="AB319" s="9"/>
      <c r="AC319" s="9"/>
      <c r="AD319" s="9"/>
    </row>
    <row r="320" spans="1:30" x14ac:dyDescent="0.3">
      <c r="A320">
        <v>2021</v>
      </c>
      <c r="B320" t="s">
        <v>509</v>
      </c>
      <c r="C320" t="s">
        <v>511</v>
      </c>
      <c r="L320" s="9"/>
      <c r="M320" s="9" t="s">
        <v>193</v>
      </c>
      <c r="N320" s="9"/>
      <c r="O320" s="9"/>
      <c r="P320" s="9"/>
      <c r="Q320" s="9"/>
      <c r="S320" s="14"/>
      <c r="T320" s="11"/>
      <c r="U320" s="11"/>
      <c r="V320" s="17">
        <f>COUNTA(TableAllYears[[#This Row],[Thermal Cycling]:[PID+ (2014)]])</f>
        <v>1</v>
      </c>
      <c r="W320" s="9"/>
      <c r="X320" s="9"/>
      <c r="Y320" s="9"/>
      <c r="Z320" s="9"/>
      <c r="AA320" s="9"/>
      <c r="AB320" s="9"/>
      <c r="AC320" s="9"/>
      <c r="AD320" s="9"/>
    </row>
    <row r="321" spans="1:30" x14ac:dyDescent="0.3">
      <c r="A321">
        <v>2021</v>
      </c>
      <c r="B321" t="s">
        <v>507</v>
      </c>
      <c r="C321" t="s">
        <v>511</v>
      </c>
      <c r="L321" s="9"/>
      <c r="M321" s="9" t="s">
        <v>193</v>
      </c>
      <c r="N321" s="9"/>
      <c r="O321" s="9"/>
      <c r="P321" s="9"/>
      <c r="Q321" s="9"/>
      <c r="S321" s="14"/>
      <c r="T321" s="11"/>
      <c r="U321" s="11"/>
      <c r="V321" s="17">
        <f>COUNTA(TableAllYears[[#This Row],[Thermal Cycling]:[PID+ (2014)]])</f>
        <v>1</v>
      </c>
      <c r="W321" s="9"/>
      <c r="X321" s="9"/>
      <c r="Y321" s="9"/>
      <c r="Z321" s="9"/>
      <c r="AA321" s="9"/>
      <c r="AB321" s="9"/>
      <c r="AC321" s="9"/>
      <c r="AD321" s="9"/>
    </row>
    <row r="322" spans="1:30" x14ac:dyDescent="0.3">
      <c r="A322">
        <v>2021</v>
      </c>
      <c r="B322" t="s">
        <v>510</v>
      </c>
      <c r="C322" t="s">
        <v>511</v>
      </c>
      <c r="L322" s="9"/>
      <c r="M322" s="9" t="s">
        <v>193</v>
      </c>
      <c r="N322" s="9"/>
      <c r="O322" s="9"/>
      <c r="P322" s="9"/>
      <c r="Q322" s="9"/>
      <c r="S322" s="14"/>
      <c r="T322" s="11"/>
      <c r="U322" s="11"/>
      <c r="V322" s="17">
        <f>COUNTA(TableAllYears[[#This Row],[Thermal Cycling]:[PID+ (2014)]])</f>
        <v>1</v>
      </c>
      <c r="W322" s="9"/>
      <c r="X322" s="9"/>
      <c r="Y322" s="9"/>
      <c r="Z322" s="9"/>
      <c r="AA322" s="9"/>
      <c r="AB322" s="9"/>
      <c r="AC322" s="9"/>
      <c r="AD322" s="9"/>
    </row>
    <row r="323" spans="1:30" x14ac:dyDescent="0.3">
      <c r="A323">
        <v>2020</v>
      </c>
      <c r="B323" t="s">
        <v>509</v>
      </c>
      <c r="C323" t="s">
        <v>511</v>
      </c>
      <c r="L323" s="9"/>
      <c r="M323" s="9" t="s">
        <v>193</v>
      </c>
      <c r="N323" s="9"/>
      <c r="O323" s="9"/>
      <c r="P323" s="9"/>
      <c r="Q323" s="9"/>
      <c r="S323" s="14"/>
      <c r="T323" s="11"/>
      <c r="U323" s="11"/>
      <c r="V323" s="17">
        <f>COUNTA(TableAllYears[[#This Row],[Thermal Cycling]:[PID+ (2014)]])</f>
        <v>1</v>
      </c>
      <c r="W323" s="9" t="s">
        <v>628</v>
      </c>
      <c r="X323" s="9"/>
      <c r="Y323" s="9"/>
      <c r="Z323" s="9"/>
      <c r="AA323" s="9" t="s">
        <v>45</v>
      </c>
      <c r="AB323" s="9"/>
      <c r="AC323" s="9"/>
      <c r="AD323" s="9"/>
    </row>
    <row r="324" spans="1:30" x14ac:dyDescent="0.3">
      <c r="A324">
        <v>2020</v>
      </c>
      <c r="B324" t="s">
        <v>503</v>
      </c>
      <c r="C324" t="s">
        <v>511</v>
      </c>
      <c r="L324" s="9"/>
      <c r="M324" s="9" t="s">
        <v>193</v>
      </c>
      <c r="N324" s="9"/>
      <c r="O324" s="9"/>
      <c r="P324" s="9"/>
      <c r="Q324" s="9"/>
      <c r="S324" s="14"/>
      <c r="T324" s="11"/>
      <c r="U324" s="11"/>
      <c r="V324" s="17">
        <f>COUNTA(TableAllYears[[#This Row],[Thermal Cycling]:[PID+ (2014)]])</f>
        <v>1</v>
      </c>
      <c r="W324" s="9" t="s">
        <v>628</v>
      </c>
      <c r="X324" s="9"/>
      <c r="Y324" s="9"/>
      <c r="Z324" s="9"/>
      <c r="AA324" s="9" t="s">
        <v>45</v>
      </c>
      <c r="AB324" s="9"/>
      <c r="AC324" s="9"/>
      <c r="AD324" s="9"/>
    </row>
    <row r="325" spans="1:30" x14ac:dyDescent="0.3">
      <c r="A325">
        <v>2020</v>
      </c>
      <c r="B325" t="s">
        <v>507</v>
      </c>
      <c r="C325" t="s">
        <v>511</v>
      </c>
      <c r="L325" s="9"/>
      <c r="M325" s="9" t="s">
        <v>193</v>
      </c>
      <c r="N325" s="9"/>
      <c r="O325" s="9"/>
      <c r="P325" s="9"/>
      <c r="Q325" s="9"/>
      <c r="S325" s="14"/>
      <c r="T325" s="11"/>
      <c r="U325" s="11"/>
      <c r="V325" s="17">
        <f>COUNTA(TableAllYears[[#This Row],[Thermal Cycling]:[PID+ (2014)]])</f>
        <v>1</v>
      </c>
      <c r="W325" s="9" t="s">
        <v>628</v>
      </c>
      <c r="X325" s="9"/>
      <c r="Y325" s="9"/>
      <c r="Z325" s="9"/>
      <c r="AA325" s="9" t="s">
        <v>45</v>
      </c>
      <c r="AB325" s="9"/>
      <c r="AC325" s="9"/>
      <c r="AD325" s="9"/>
    </row>
    <row r="326" spans="1:30" x14ac:dyDescent="0.3">
      <c r="A326">
        <v>2020</v>
      </c>
      <c r="B326" t="s">
        <v>585</v>
      </c>
      <c r="C326" t="s">
        <v>511</v>
      </c>
      <c r="L326" s="9"/>
      <c r="M326" s="9" t="s">
        <v>193</v>
      </c>
      <c r="N326" s="9"/>
      <c r="O326" s="9"/>
      <c r="P326" s="9"/>
      <c r="Q326" s="9"/>
      <c r="S326" s="14"/>
      <c r="T326" s="11"/>
      <c r="U326" s="11"/>
      <c r="V326" s="17">
        <f>COUNTA(TableAllYears[[#This Row],[Thermal Cycling]:[PID+ (2014)]])</f>
        <v>1</v>
      </c>
      <c r="W326" s="9" t="s">
        <v>628</v>
      </c>
      <c r="X326" s="9"/>
      <c r="Y326" s="9"/>
      <c r="Z326" s="9"/>
      <c r="AA326" s="9" t="s">
        <v>45</v>
      </c>
      <c r="AB326" s="9"/>
      <c r="AC326" s="9"/>
      <c r="AD326" s="9"/>
    </row>
    <row r="327" spans="1:30" x14ac:dyDescent="0.3">
      <c r="A327" s="9">
        <v>2024</v>
      </c>
      <c r="B327" s="9" t="s">
        <v>993</v>
      </c>
      <c r="C327" s="9" t="s">
        <v>992</v>
      </c>
      <c r="D327" t="s">
        <v>432</v>
      </c>
      <c r="E327">
        <v>630</v>
      </c>
      <c r="F327">
        <v>675</v>
      </c>
      <c r="G327" s="9" t="s">
        <v>28</v>
      </c>
      <c r="H327" s="9" t="s">
        <v>141</v>
      </c>
      <c r="I327" s="9"/>
      <c r="J327" s="9"/>
      <c r="K327" s="9">
        <v>210</v>
      </c>
      <c r="L327" s="9">
        <v>105</v>
      </c>
      <c r="M327" s="9" t="s">
        <v>193</v>
      </c>
      <c r="N327" s="9"/>
      <c r="O327" s="9"/>
      <c r="P327" s="9" t="s">
        <v>193</v>
      </c>
      <c r="Q327" s="9" t="s">
        <v>193</v>
      </c>
      <c r="S327" s="14"/>
      <c r="T327" s="11"/>
      <c r="U327" s="11"/>
      <c r="V327" s="17">
        <f>COUNTA(TableAllYears[[#This Row],[Thermal Cycling]:[PID+ (2014)]])</f>
        <v>3</v>
      </c>
      <c r="W327" t="s">
        <v>1128</v>
      </c>
      <c r="AA327" s="9" t="s">
        <v>30</v>
      </c>
      <c r="AB327" s="9"/>
      <c r="AC327" s="9"/>
      <c r="AD327" s="9"/>
    </row>
    <row r="328" spans="1:30" x14ac:dyDescent="0.3">
      <c r="A328" s="9">
        <v>2024</v>
      </c>
      <c r="B328" s="9" t="s">
        <v>994</v>
      </c>
      <c r="C328" s="9" t="s">
        <v>992</v>
      </c>
      <c r="D328" t="s">
        <v>1118</v>
      </c>
      <c r="E328">
        <v>680</v>
      </c>
      <c r="F328">
        <v>725</v>
      </c>
      <c r="G328" s="9" t="s">
        <v>28</v>
      </c>
      <c r="H328" s="9" t="s">
        <v>141</v>
      </c>
      <c r="I328" s="9"/>
      <c r="J328" s="9"/>
      <c r="K328" s="9">
        <v>210</v>
      </c>
      <c r="L328" s="9">
        <v>105</v>
      </c>
      <c r="M328" s="9" t="s">
        <v>193</v>
      </c>
      <c r="N328" s="9"/>
      <c r="O328" s="9"/>
      <c r="P328" s="9" t="s">
        <v>193</v>
      </c>
      <c r="Q328" s="9" t="s">
        <v>193</v>
      </c>
      <c r="S328" s="14"/>
      <c r="T328" s="11"/>
      <c r="U328" s="11"/>
      <c r="V328" s="17">
        <f>COUNTA(TableAllYears[[#This Row],[Thermal Cycling]:[PID+ (2014)]])</f>
        <v>3</v>
      </c>
      <c r="W328" t="s">
        <v>1128</v>
      </c>
      <c r="AA328" s="9" t="s">
        <v>30</v>
      </c>
      <c r="AB328" s="9"/>
      <c r="AC328" s="9"/>
      <c r="AD328" s="9"/>
    </row>
    <row r="329" spans="1:30" x14ac:dyDescent="0.3">
      <c r="A329" s="9">
        <v>2024</v>
      </c>
      <c r="B329" s="9" t="s">
        <v>996</v>
      </c>
      <c r="C329" s="9" t="s">
        <v>995</v>
      </c>
      <c r="D329" t="s">
        <v>192</v>
      </c>
      <c r="E329">
        <v>380</v>
      </c>
      <c r="F329">
        <v>425</v>
      </c>
      <c r="G329" s="9" t="s">
        <v>28</v>
      </c>
      <c r="H329" s="9" t="s">
        <v>13</v>
      </c>
      <c r="I329" s="9"/>
      <c r="J329" s="9"/>
      <c r="K329" s="9">
        <v>182</v>
      </c>
      <c r="L329" s="9">
        <v>91</v>
      </c>
      <c r="M329" s="9" t="s">
        <v>193</v>
      </c>
      <c r="N329" s="9" t="s">
        <v>193</v>
      </c>
      <c r="O329" s="9"/>
      <c r="P329" s="9" t="s">
        <v>193</v>
      </c>
      <c r="Q329" s="9" t="s">
        <v>193</v>
      </c>
      <c r="S329" s="14"/>
      <c r="T329" s="11"/>
      <c r="U329" s="11"/>
      <c r="V329" s="17">
        <f>COUNTA(TableAllYears[[#This Row],[Thermal Cycling]:[PID+ (2014)]])</f>
        <v>4</v>
      </c>
      <c r="W329" t="s">
        <v>1129</v>
      </c>
      <c r="AA329" s="9" t="s">
        <v>16</v>
      </c>
      <c r="AB329" s="9"/>
      <c r="AC329" s="9"/>
      <c r="AD329" s="9"/>
    </row>
    <row r="330" spans="1:30" x14ac:dyDescent="0.3">
      <c r="A330" s="9">
        <v>2024</v>
      </c>
      <c r="B330" s="9" t="s">
        <v>998</v>
      </c>
      <c r="C330" s="9" t="s">
        <v>995</v>
      </c>
      <c r="D330" t="s">
        <v>430</v>
      </c>
      <c r="E330">
        <v>430</v>
      </c>
      <c r="F330">
        <v>475</v>
      </c>
      <c r="G330" s="9" t="s">
        <v>28</v>
      </c>
      <c r="H330" s="9" t="s">
        <v>13</v>
      </c>
      <c r="I330" s="9"/>
      <c r="J330" s="9"/>
      <c r="K330" s="9">
        <v>182</v>
      </c>
      <c r="L330" s="9">
        <v>91</v>
      </c>
      <c r="M330" s="9" t="s">
        <v>193</v>
      </c>
      <c r="N330" s="9" t="s">
        <v>193</v>
      </c>
      <c r="O330" s="9"/>
      <c r="P330" s="9" t="s">
        <v>193</v>
      </c>
      <c r="Q330" s="9" t="s">
        <v>193</v>
      </c>
      <c r="S330" s="14"/>
      <c r="T330" s="11"/>
      <c r="U330" s="11"/>
      <c r="V330" s="17">
        <f>COUNTA(TableAllYears[[#This Row],[Thermal Cycling]:[PID+ (2014)]])</f>
        <v>4</v>
      </c>
      <c r="W330" t="s">
        <v>1129</v>
      </c>
      <c r="AA330" s="9" t="s">
        <v>16</v>
      </c>
      <c r="AB330" s="9"/>
      <c r="AC330" s="9"/>
      <c r="AD330" s="9"/>
    </row>
    <row r="331" spans="1:30" x14ac:dyDescent="0.3">
      <c r="A331" s="9">
        <v>2024</v>
      </c>
      <c r="B331" s="9" t="s">
        <v>1000</v>
      </c>
      <c r="C331" s="9" t="s">
        <v>995</v>
      </c>
      <c r="D331" t="s">
        <v>434</v>
      </c>
      <c r="E331">
        <v>480</v>
      </c>
      <c r="F331">
        <v>525</v>
      </c>
      <c r="G331" s="9" t="s">
        <v>28</v>
      </c>
      <c r="H331" s="9" t="s">
        <v>13</v>
      </c>
      <c r="I331" s="9"/>
      <c r="J331" s="9"/>
      <c r="K331" s="9">
        <v>182</v>
      </c>
      <c r="L331" s="9">
        <v>91</v>
      </c>
      <c r="M331" s="9" t="s">
        <v>193</v>
      </c>
      <c r="N331" s="9" t="s">
        <v>193</v>
      </c>
      <c r="O331" s="9"/>
      <c r="P331" s="9" t="s">
        <v>193</v>
      </c>
      <c r="Q331" s="9" t="s">
        <v>193</v>
      </c>
      <c r="S331" s="14"/>
      <c r="T331" s="11"/>
      <c r="U331" s="11"/>
      <c r="V331" s="17">
        <f>COUNTA(TableAllYears[[#This Row],[Thermal Cycling]:[PID+ (2014)]])</f>
        <v>4</v>
      </c>
      <c r="W331" t="s">
        <v>1129</v>
      </c>
      <c r="AA331" s="9" t="s">
        <v>16</v>
      </c>
      <c r="AB331" s="9"/>
      <c r="AC331" s="9"/>
      <c r="AD331" s="9"/>
    </row>
    <row r="332" spans="1:30" x14ac:dyDescent="0.3">
      <c r="A332" s="9">
        <v>2024</v>
      </c>
      <c r="B332" s="9" t="s">
        <v>1002</v>
      </c>
      <c r="C332" s="9" t="s">
        <v>995</v>
      </c>
      <c r="D332" t="s">
        <v>429</v>
      </c>
      <c r="E332">
        <v>530</v>
      </c>
      <c r="F332">
        <v>575</v>
      </c>
      <c r="G332" s="9" t="s">
        <v>28</v>
      </c>
      <c r="H332" s="9" t="s">
        <v>13</v>
      </c>
      <c r="I332" s="9"/>
      <c r="J332" s="9"/>
      <c r="K332" s="9">
        <v>182</v>
      </c>
      <c r="L332" s="9">
        <v>91</v>
      </c>
      <c r="M332" s="9" t="s">
        <v>193</v>
      </c>
      <c r="N332" s="9" t="s">
        <v>193</v>
      </c>
      <c r="O332" s="9"/>
      <c r="P332" s="9" t="s">
        <v>193</v>
      </c>
      <c r="Q332" s="9" t="s">
        <v>193</v>
      </c>
      <c r="S332" s="14"/>
      <c r="T332" s="11"/>
      <c r="U332" s="11"/>
      <c r="V332" s="17">
        <f>COUNTA(TableAllYears[[#This Row],[Thermal Cycling]:[PID+ (2014)]])</f>
        <v>4</v>
      </c>
      <c r="W332" t="s">
        <v>1129</v>
      </c>
      <c r="AA332" s="9" t="s">
        <v>16</v>
      </c>
      <c r="AB332" s="9"/>
      <c r="AC332" s="9"/>
      <c r="AD332" s="9"/>
    </row>
    <row r="333" spans="1:30" x14ac:dyDescent="0.3">
      <c r="A333" s="9">
        <v>2024</v>
      </c>
      <c r="B333" s="9" t="s">
        <v>997</v>
      </c>
      <c r="C333" s="9" t="s">
        <v>995</v>
      </c>
      <c r="D333" t="s">
        <v>192</v>
      </c>
      <c r="E333">
        <v>380</v>
      </c>
      <c r="F333">
        <v>425</v>
      </c>
      <c r="G333" s="9" t="s">
        <v>11</v>
      </c>
      <c r="H333" s="9" t="s">
        <v>13</v>
      </c>
      <c r="I333" s="9"/>
      <c r="J333" s="9"/>
      <c r="K333" s="9">
        <v>182</v>
      </c>
      <c r="L333" s="9">
        <v>91</v>
      </c>
      <c r="M333" s="9"/>
      <c r="N333" s="9"/>
      <c r="O333" s="9"/>
      <c r="P333" s="9"/>
      <c r="Q333" s="9" t="s">
        <v>193</v>
      </c>
      <c r="S333" s="14"/>
      <c r="T333" s="11"/>
      <c r="U333" s="11"/>
      <c r="V333" s="17">
        <f>COUNTA(TableAllYears[[#This Row],[Thermal Cycling]:[PID+ (2014)]])</f>
        <v>1</v>
      </c>
      <c r="W333" t="s">
        <v>1129</v>
      </c>
      <c r="AA333" s="9" t="s">
        <v>16</v>
      </c>
      <c r="AB333" s="9"/>
      <c r="AC333" s="9"/>
      <c r="AD333" s="9"/>
    </row>
    <row r="334" spans="1:30" x14ac:dyDescent="0.3">
      <c r="A334" s="9">
        <v>2024</v>
      </c>
      <c r="B334" s="9" t="s">
        <v>999</v>
      </c>
      <c r="C334" s="9" t="s">
        <v>995</v>
      </c>
      <c r="D334" t="s">
        <v>430</v>
      </c>
      <c r="E334">
        <v>430</v>
      </c>
      <c r="F334">
        <v>475</v>
      </c>
      <c r="G334" s="9" t="s">
        <v>11</v>
      </c>
      <c r="H334" s="9" t="s">
        <v>13</v>
      </c>
      <c r="I334" s="9"/>
      <c r="J334" s="9"/>
      <c r="K334" s="9">
        <v>182</v>
      </c>
      <c r="L334" s="9">
        <v>91</v>
      </c>
      <c r="M334" s="9"/>
      <c r="N334" s="9"/>
      <c r="O334" s="9"/>
      <c r="P334" s="9"/>
      <c r="Q334" s="9" t="s">
        <v>193</v>
      </c>
      <c r="S334" s="14"/>
      <c r="T334" s="11"/>
      <c r="U334" s="11"/>
      <c r="V334" s="17">
        <f>COUNTA(TableAllYears[[#This Row],[Thermal Cycling]:[PID+ (2014)]])</f>
        <v>1</v>
      </c>
      <c r="W334" t="s">
        <v>1129</v>
      </c>
      <c r="AA334" s="9" t="s">
        <v>16</v>
      </c>
      <c r="AB334" s="9"/>
      <c r="AC334" s="9"/>
      <c r="AD334" s="9"/>
    </row>
    <row r="335" spans="1:30" x14ac:dyDescent="0.3">
      <c r="A335" s="9">
        <v>2024</v>
      </c>
      <c r="B335" s="9" t="s">
        <v>1001</v>
      </c>
      <c r="C335" s="9" t="s">
        <v>995</v>
      </c>
      <c r="D335" t="s">
        <v>434</v>
      </c>
      <c r="E335">
        <v>480</v>
      </c>
      <c r="F335">
        <v>525</v>
      </c>
      <c r="G335" s="9" t="s">
        <v>11</v>
      </c>
      <c r="H335" s="9" t="s">
        <v>13</v>
      </c>
      <c r="I335" s="9"/>
      <c r="J335" s="9"/>
      <c r="K335" s="9">
        <v>182</v>
      </c>
      <c r="L335" s="9">
        <v>91</v>
      </c>
      <c r="M335" s="9"/>
      <c r="N335" s="9"/>
      <c r="O335" s="9"/>
      <c r="P335" s="9"/>
      <c r="Q335" s="9" t="s">
        <v>193</v>
      </c>
      <c r="S335" s="14"/>
      <c r="T335" s="11"/>
      <c r="U335" s="11"/>
      <c r="V335" s="17">
        <f>COUNTA(TableAllYears[[#This Row],[Thermal Cycling]:[PID+ (2014)]])</f>
        <v>1</v>
      </c>
      <c r="W335" t="s">
        <v>1129</v>
      </c>
      <c r="AA335" s="9" t="s">
        <v>16</v>
      </c>
      <c r="AB335" s="9"/>
      <c r="AC335" s="9"/>
      <c r="AD335" s="9"/>
    </row>
    <row r="336" spans="1:30" x14ac:dyDescent="0.3">
      <c r="A336" s="9">
        <v>2024</v>
      </c>
      <c r="B336" s="9" t="s">
        <v>1003</v>
      </c>
      <c r="C336" s="9" t="s">
        <v>995</v>
      </c>
      <c r="D336" t="s">
        <v>429</v>
      </c>
      <c r="E336">
        <v>530</v>
      </c>
      <c r="F336">
        <v>575</v>
      </c>
      <c r="G336" s="9" t="s">
        <v>11</v>
      </c>
      <c r="H336" s="9" t="s">
        <v>13</v>
      </c>
      <c r="I336" s="9"/>
      <c r="J336" s="9"/>
      <c r="K336" s="9">
        <v>182</v>
      </c>
      <c r="L336" s="9">
        <v>91</v>
      </c>
      <c r="M336" s="9"/>
      <c r="N336" s="9"/>
      <c r="O336" s="9"/>
      <c r="P336" s="9"/>
      <c r="Q336" s="9" t="s">
        <v>193</v>
      </c>
      <c r="S336" s="14"/>
      <c r="T336" s="11"/>
      <c r="U336" s="11"/>
      <c r="V336" s="17">
        <f>COUNTA(TableAllYears[[#This Row],[Thermal Cycling]:[PID+ (2014)]])</f>
        <v>1</v>
      </c>
      <c r="W336" t="s">
        <v>1129</v>
      </c>
      <c r="AA336" s="9" t="s">
        <v>16</v>
      </c>
      <c r="AB336" s="9"/>
      <c r="AC336" s="9"/>
      <c r="AD336" s="9"/>
    </row>
    <row r="337" spans="1:30" x14ac:dyDescent="0.3">
      <c r="A337" s="9">
        <v>2024</v>
      </c>
      <c r="B337" s="9" t="s">
        <v>1004</v>
      </c>
      <c r="C337" s="9" t="s">
        <v>995</v>
      </c>
      <c r="D337" t="s">
        <v>192</v>
      </c>
      <c r="E337">
        <v>380</v>
      </c>
      <c r="F337">
        <v>425</v>
      </c>
      <c r="G337" s="9" t="s">
        <v>32</v>
      </c>
      <c r="H337" s="9" t="s">
        <v>13</v>
      </c>
      <c r="I337" s="9"/>
      <c r="J337" s="9"/>
      <c r="K337" s="9">
        <v>182</v>
      </c>
      <c r="L337" s="9">
        <v>91</v>
      </c>
      <c r="M337" s="9"/>
      <c r="N337" s="9"/>
      <c r="O337" s="9"/>
      <c r="P337" s="9"/>
      <c r="Q337" s="9" t="s">
        <v>193</v>
      </c>
      <c r="S337" s="14"/>
      <c r="T337" s="11"/>
      <c r="U337" s="11"/>
      <c r="V337" s="17">
        <f>COUNTA(TableAllYears[[#This Row],[Thermal Cycling]:[PID+ (2014)]])</f>
        <v>1</v>
      </c>
      <c r="W337" t="s">
        <v>1129</v>
      </c>
      <c r="AA337" s="9" t="s">
        <v>16</v>
      </c>
      <c r="AB337" s="9"/>
      <c r="AC337" s="9"/>
      <c r="AD337" s="9"/>
    </row>
    <row r="338" spans="1:30" x14ac:dyDescent="0.3">
      <c r="A338" s="9">
        <v>2024</v>
      </c>
      <c r="B338" s="9" t="s">
        <v>1005</v>
      </c>
      <c r="C338" s="9" t="s">
        <v>995</v>
      </c>
      <c r="D338" t="s">
        <v>192</v>
      </c>
      <c r="E338">
        <v>380</v>
      </c>
      <c r="F338">
        <v>425</v>
      </c>
      <c r="G338" s="9" t="s">
        <v>32</v>
      </c>
      <c r="H338" s="9" t="s">
        <v>13</v>
      </c>
      <c r="I338" s="9"/>
      <c r="J338" s="9"/>
      <c r="K338" s="9">
        <v>182</v>
      </c>
      <c r="L338" s="9">
        <v>91</v>
      </c>
      <c r="M338" s="9"/>
      <c r="N338" s="9"/>
      <c r="O338" s="9"/>
      <c r="P338" s="9"/>
      <c r="Q338" s="9" t="s">
        <v>193</v>
      </c>
      <c r="S338" s="14"/>
      <c r="T338" s="11"/>
      <c r="U338" s="11"/>
      <c r="V338" s="17">
        <f>COUNTA(TableAllYears[[#This Row],[Thermal Cycling]:[PID+ (2014)]])</f>
        <v>1</v>
      </c>
      <c r="W338" t="s">
        <v>1129</v>
      </c>
      <c r="AA338" s="9" t="s">
        <v>16</v>
      </c>
      <c r="AB338" s="9"/>
      <c r="AC338" s="9"/>
      <c r="AD338" s="9"/>
    </row>
    <row r="339" spans="1:30" x14ac:dyDescent="0.3">
      <c r="A339" s="9">
        <v>2024</v>
      </c>
      <c r="B339" s="9" t="s">
        <v>1006</v>
      </c>
      <c r="C339" s="9" t="s">
        <v>995</v>
      </c>
      <c r="D339" t="s">
        <v>430</v>
      </c>
      <c r="E339">
        <v>430</v>
      </c>
      <c r="F339">
        <v>475</v>
      </c>
      <c r="G339" s="9" t="s">
        <v>32</v>
      </c>
      <c r="H339" s="9" t="s">
        <v>13</v>
      </c>
      <c r="I339" s="9"/>
      <c r="J339" s="9"/>
      <c r="K339" s="9">
        <v>182</v>
      </c>
      <c r="L339" s="9">
        <v>91</v>
      </c>
      <c r="M339" s="9"/>
      <c r="N339" s="9"/>
      <c r="O339" s="9"/>
      <c r="P339" s="9"/>
      <c r="Q339" s="9" t="s">
        <v>193</v>
      </c>
      <c r="S339" s="14"/>
      <c r="T339" s="11"/>
      <c r="U339" s="11"/>
      <c r="V339" s="17">
        <f>COUNTA(TableAllYears[[#This Row],[Thermal Cycling]:[PID+ (2014)]])</f>
        <v>1</v>
      </c>
      <c r="W339" t="s">
        <v>1129</v>
      </c>
      <c r="AA339" s="9" t="s">
        <v>16</v>
      </c>
      <c r="AB339" s="9"/>
      <c r="AC339" s="9"/>
      <c r="AD339" s="9"/>
    </row>
    <row r="340" spans="1:30" x14ac:dyDescent="0.3">
      <c r="A340" s="9">
        <v>2024</v>
      </c>
      <c r="B340" s="9" t="s">
        <v>1007</v>
      </c>
      <c r="C340" s="9" t="s">
        <v>995</v>
      </c>
      <c r="D340" t="s">
        <v>430</v>
      </c>
      <c r="E340">
        <v>430</v>
      </c>
      <c r="F340">
        <v>475</v>
      </c>
      <c r="G340" s="9" t="s">
        <v>32</v>
      </c>
      <c r="H340" s="9" t="s">
        <v>13</v>
      </c>
      <c r="I340" s="9"/>
      <c r="J340" s="9"/>
      <c r="K340" s="9">
        <v>182</v>
      </c>
      <c r="L340" s="9">
        <v>91</v>
      </c>
      <c r="M340" s="9"/>
      <c r="N340" s="9"/>
      <c r="O340" s="9"/>
      <c r="P340" s="9"/>
      <c r="Q340" s="9" t="s">
        <v>193</v>
      </c>
      <c r="S340" s="14"/>
      <c r="T340" s="11"/>
      <c r="U340" s="11"/>
      <c r="V340" s="17">
        <f>COUNTA(TableAllYears[[#This Row],[Thermal Cycling]:[PID+ (2014)]])</f>
        <v>1</v>
      </c>
      <c r="W340" t="s">
        <v>1129</v>
      </c>
      <c r="AA340" s="9" t="s">
        <v>16</v>
      </c>
      <c r="AB340" s="9"/>
      <c r="AC340" s="9"/>
      <c r="AD340" s="9"/>
    </row>
    <row r="341" spans="1:30" x14ac:dyDescent="0.3">
      <c r="A341" s="9">
        <v>2024</v>
      </c>
      <c r="B341" s="9" t="s">
        <v>1008</v>
      </c>
      <c r="C341" s="9" t="s">
        <v>995</v>
      </c>
      <c r="D341" t="s">
        <v>434</v>
      </c>
      <c r="E341">
        <v>480</v>
      </c>
      <c r="F341">
        <v>525</v>
      </c>
      <c r="G341" s="9" t="s">
        <v>32</v>
      </c>
      <c r="H341" s="9" t="s">
        <v>13</v>
      </c>
      <c r="I341" s="9"/>
      <c r="J341" s="9"/>
      <c r="K341" s="9">
        <v>182</v>
      </c>
      <c r="L341" s="9">
        <v>91</v>
      </c>
      <c r="M341" s="9"/>
      <c r="N341" s="9"/>
      <c r="O341" s="9"/>
      <c r="P341" s="9"/>
      <c r="Q341" s="9" t="s">
        <v>193</v>
      </c>
      <c r="S341" s="14"/>
      <c r="T341" s="11"/>
      <c r="U341" s="11"/>
      <c r="V341" s="17">
        <f>COUNTA(TableAllYears[[#This Row],[Thermal Cycling]:[PID+ (2014)]])</f>
        <v>1</v>
      </c>
      <c r="W341" t="s">
        <v>1129</v>
      </c>
      <c r="AA341" s="9" t="s">
        <v>16</v>
      </c>
      <c r="AB341" s="9"/>
      <c r="AC341" s="9"/>
      <c r="AD341" s="9"/>
    </row>
    <row r="342" spans="1:30" x14ac:dyDescent="0.3">
      <c r="A342" s="9">
        <v>2024</v>
      </c>
      <c r="B342" s="9" t="s">
        <v>1009</v>
      </c>
      <c r="C342" s="9" t="s">
        <v>995</v>
      </c>
      <c r="D342" t="s">
        <v>434</v>
      </c>
      <c r="E342">
        <v>480</v>
      </c>
      <c r="F342">
        <v>525</v>
      </c>
      <c r="G342" s="9" t="s">
        <v>32</v>
      </c>
      <c r="H342" s="9" t="s">
        <v>13</v>
      </c>
      <c r="I342" s="9"/>
      <c r="J342" s="9"/>
      <c r="K342" s="9">
        <v>182</v>
      </c>
      <c r="L342" s="9">
        <v>91</v>
      </c>
      <c r="M342" s="9"/>
      <c r="N342" s="9"/>
      <c r="O342" s="9"/>
      <c r="P342" s="9"/>
      <c r="Q342" s="9" t="s">
        <v>193</v>
      </c>
      <c r="S342" s="14"/>
      <c r="T342" s="11"/>
      <c r="U342" s="11"/>
      <c r="V342" s="17">
        <f>COUNTA(TableAllYears[[#This Row],[Thermal Cycling]:[PID+ (2014)]])</f>
        <v>1</v>
      </c>
      <c r="W342" t="s">
        <v>1129</v>
      </c>
      <c r="AA342" s="9" t="s">
        <v>16</v>
      </c>
      <c r="AB342" s="9"/>
      <c r="AC342" s="9"/>
      <c r="AD342" s="9"/>
    </row>
    <row r="343" spans="1:30" x14ac:dyDescent="0.3">
      <c r="A343" s="9">
        <v>2024</v>
      </c>
      <c r="B343" s="9" t="s">
        <v>1010</v>
      </c>
      <c r="C343" s="9" t="s">
        <v>995</v>
      </c>
      <c r="D343" t="s">
        <v>429</v>
      </c>
      <c r="E343">
        <v>530</v>
      </c>
      <c r="F343">
        <v>575</v>
      </c>
      <c r="G343" s="9" t="s">
        <v>32</v>
      </c>
      <c r="H343" s="9" t="s">
        <v>13</v>
      </c>
      <c r="I343" s="9"/>
      <c r="J343" s="9"/>
      <c r="K343" s="9">
        <v>182</v>
      </c>
      <c r="L343" s="9">
        <v>91</v>
      </c>
      <c r="M343" s="9"/>
      <c r="N343" s="9"/>
      <c r="O343" s="9"/>
      <c r="P343" s="9"/>
      <c r="Q343" s="9" t="s">
        <v>193</v>
      </c>
      <c r="S343" s="14"/>
      <c r="T343" s="11"/>
      <c r="U343" s="11"/>
      <c r="V343" s="17">
        <f>COUNTA(TableAllYears[[#This Row],[Thermal Cycling]:[PID+ (2014)]])</f>
        <v>1</v>
      </c>
      <c r="W343" t="s">
        <v>1129</v>
      </c>
      <c r="AA343" s="9" t="s">
        <v>16</v>
      </c>
      <c r="AB343" s="9"/>
      <c r="AC343" s="9"/>
      <c r="AD343" s="9"/>
    </row>
    <row r="344" spans="1:30" x14ac:dyDescent="0.3">
      <c r="A344" s="9">
        <v>2024</v>
      </c>
      <c r="B344" s="9" t="s">
        <v>1011</v>
      </c>
      <c r="C344" s="9" t="s">
        <v>995</v>
      </c>
      <c r="D344" t="s">
        <v>429</v>
      </c>
      <c r="E344">
        <v>530</v>
      </c>
      <c r="F344">
        <v>575</v>
      </c>
      <c r="G344" s="9" t="s">
        <v>32</v>
      </c>
      <c r="H344" s="9" t="s">
        <v>13</v>
      </c>
      <c r="I344" s="9"/>
      <c r="J344" s="9"/>
      <c r="K344" s="9">
        <v>182</v>
      </c>
      <c r="L344" s="9">
        <v>91</v>
      </c>
      <c r="M344" s="9"/>
      <c r="N344" s="9"/>
      <c r="O344" s="9"/>
      <c r="P344" s="9"/>
      <c r="Q344" s="9" t="s">
        <v>193</v>
      </c>
      <c r="S344" s="14"/>
      <c r="T344" s="11"/>
      <c r="U344" s="11"/>
      <c r="V344" s="17">
        <f>COUNTA(TableAllYears[[#This Row],[Thermal Cycling]:[PID+ (2014)]])</f>
        <v>1</v>
      </c>
      <c r="W344" t="s">
        <v>1129</v>
      </c>
      <c r="AA344" s="9" t="s">
        <v>16</v>
      </c>
      <c r="AB344" s="9"/>
      <c r="AC344" s="9"/>
      <c r="AD344" s="9"/>
    </row>
    <row r="345" spans="1:30" x14ac:dyDescent="0.3">
      <c r="A345" s="9">
        <v>2024</v>
      </c>
      <c r="B345" s="9" t="s">
        <v>1016</v>
      </c>
      <c r="C345" s="9" t="s">
        <v>1012</v>
      </c>
      <c r="D345" t="s">
        <v>1118</v>
      </c>
      <c r="E345">
        <v>680</v>
      </c>
      <c r="F345">
        <v>725</v>
      </c>
      <c r="G345" s="9" t="s">
        <v>28</v>
      </c>
      <c r="H345" s="9" t="s">
        <v>55</v>
      </c>
      <c r="I345" s="9"/>
      <c r="J345" s="9"/>
      <c r="K345" s="9">
        <v>210</v>
      </c>
      <c r="L345" s="9">
        <v>105</v>
      </c>
      <c r="M345" s="9"/>
      <c r="N345" s="9"/>
      <c r="O345" s="9" t="s">
        <v>193</v>
      </c>
      <c r="P345" s="9"/>
      <c r="Q345" s="9" t="s">
        <v>193</v>
      </c>
      <c r="S345" s="14">
        <v>40</v>
      </c>
      <c r="T345" s="11"/>
      <c r="U345" s="11"/>
      <c r="V345" s="17">
        <f>COUNTA(TableAllYears[[#This Row],[Thermal Cycling]:[PID+ (2014)]])</f>
        <v>3</v>
      </c>
      <c r="W345" t="s">
        <v>442</v>
      </c>
      <c r="AA345" s="9" t="s">
        <v>30</v>
      </c>
      <c r="AB345" s="9"/>
      <c r="AC345" s="9"/>
      <c r="AD345" s="9"/>
    </row>
    <row r="346" spans="1:30" x14ac:dyDescent="0.3">
      <c r="A346" s="9">
        <v>2024</v>
      </c>
      <c r="B346" s="9" t="s">
        <v>1013</v>
      </c>
      <c r="C346" s="9" t="s">
        <v>1012</v>
      </c>
      <c r="D346" t="s">
        <v>432</v>
      </c>
      <c r="E346">
        <v>630</v>
      </c>
      <c r="F346">
        <v>675</v>
      </c>
      <c r="G346" s="9" t="s">
        <v>32</v>
      </c>
      <c r="H346" s="9" t="s">
        <v>55</v>
      </c>
      <c r="I346" s="9"/>
      <c r="J346" s="9"/>
      <c r="K346" s="9">
        <v>210</v>
      </c>
      <c r="L346" s="9">
        <v>105</v>
      </c>
      <c r="M346" s="9"/>
      <c r="N346" s="9"/>
      <c r="O346" s="9"/>
      <c r="P346" s="9"/>
      <c r="Q346" s="9" t="s">
        <v>193</v>
      </c>
      <c r="S346" s="14"/>
      <c r="T346" s="11"/>
      <c r="U346" s="11"/>
      <c r="V346" s="17">
        <f>COUNTA(TableAllYears[[#This Row],[Thermal Cycling]:[PID+ (2014)]])</f>
        <v>1</v>
      </c>
      <c r="W346" t="s">
        <v>442</v>
      </c>
      <c r="AA346" s="9" t="s">
        <v>30</v>
      </c>
      <c r="AB346" s="9"/>
      <c r="AC346" s="9"/>
      <c r="AD346" s="9"/>
    </row>
    <row r="347" spans="1:30" x14ac:dyDescent="0.3">
      <c r="A347" s="9">
        <v>2024</v>
      </c>
      <c r="B347" s="9" t="s">
        <v>1014</v>
      </c>
      <c r="C347" s="9" t="s">
        <v>1012</v>
      </c>
      <c r="D347" t="s">
        <v>432</v>
      </c>
      <c r="E347">
        <v>630</v>
      </c>
      <c r="F347">
        <v>675</v>
      </c>
      <c r="G347" s="9" t="s">
        <v>28</v>
      </c>
      <c r="H347" s="9" t="s">
        <v>55</v>
      </c>
      <c r="I347" s="9"/>
      <c r="J347" s="9"/>
      <c r="K347" s="9">
        <v>210</v>
      </c>
      <c r="L347" s="9">
        <v>105</v>
      </c>
      <c r="M347" s="9"/>
      <c r="N347" s="9"/>
      <c r="O347" s="9"/>
      <c r="P347" s="9"/>
      <c r="Q347" s="9" t="s">
        <v>193</v>
      </c>
      <c r="S347" s="14"/>
      <c r="T347" s="11"/>
      <c r="U347" s="11"/>
      <c r="V347" s="17">
        <f>COUNTA(TableAllYears[[#This Row],[Thermal Cycling]:[PID+ (2014)]])</f>
        <v>1</v>
      </c>
      <c r="W347" t="s">
        <v>442</v>
      </c>
      <c r="AA347" s="9" t="s">
        <v>30</v>
      </c>
      <c r="AB347" s="9"/>
      <c r="AC347" s="9"/>
      <c r="AD347" s="9"/>
    </row>
    <row r="348" spans="1:30" x14ac:dyDescent="0.3">
      <c r="A348" s="9">
        <v>2024</v>
      </c>
      <c r="B348" s="9" t="s">
        <v>1015</v>
      </c>
      <c r="C348" s="9" t="s">
        <v>1012</v>
      </c>
      <c r="D348" t="s">
        <v>1118</v>
      </c>
      <c r="E348">
        <v>680</v>
      </c>
      <c r="F348">
        <v>725</v>
      </c>
      <c r="G348" s="9" t="s">
        <v>32</v>
      </c>
      <c r="H348" s="9" t="s">
        <v>55</v>
      </c>
      <c r="I348" s="9"/>
      <c r="J348" s="9"/>
      <c r="K348" s="9">
        <v>210</v>
      </c>
      <c r="L348" s="9">
        <v>105</v>
      </c>
      <c r="M348" s="9"/>
      <c r="N348" s="9"/>
      <c r="O348" s="9"/>
      <c r="P348" s="9"/>
      <c r="Q348" s="9" t="s">
        <v>193</v>
      </c>
      <c r="S348" s="14"/>
      <c r="T348" s="11"/>
      <c r="U348" s="11"/>
      <c r="V348" s="17">
        <f>COUNTA(TableAllYears[[#This Row],[Thermal Cycling]:[PID+ (2014)]])</f>
        <v>1</v>
      </c>
      <c r="W348" t="s">
        <v>442</v>
      </c>
      <c r="AA348" s="9" t="s">
        <v>30</v>
      </c>
      <c r="AB348" s="9"/>
      <c r="AC348" s="9"/>
      <c r="AD348" s="9"/>
    </row>
    <row r="349" spans="1:30" x14ac:dyDescent="0.3">
      <c r="A349">
        <v>2016</v>
      </c>
      <c r="C349" t="s">
        <v>721</v>
      </c>
      <c r="L349" s="9"/>
      <c r="M349" s="9"/>
      <c r="N349" s="9"/>
      <c r="O349" s="9" t="s">
        <v>193</v>
      </c>
      <c r="P349" s="9" t="s">
        <v>193</v>
      </c>
      <c r="Q349" s="9"/>
      <c r="S349" s="14"/>
      <c r="T349" s="11"/>
      <c r="U349" s="11"/>
      <c r="V349" s="17">
        <f>COUNTA(TableAllYears[[#This Row],[Thermal Cycling]:[PID+ (2014)]])</f>
        <v>2</v>
      </c>
      <c r="W349" s="9" t="s">
        <v>766</v>
      </c>
      <c r="X349" s="9"/>
      <c r="Y349" s="9"/>
      <c r="Z349" s="9"/>
      <c r="AA349" s="9" t="s">
        <v>30</v>
      </c>
      <c r="AB349" s="9"/>
      <c r="AC349" s="9"/>
      <c r="AD349" s="9"/>
    </row>
    <row r="350" spans="1:30" x14ac:dyDescent="0.3">
      <c r="A350" s="9">
        <v>2024</v>
      </c>
      <c r="B350" s="9" t="s">
        <v>320</v>
      </c>
      <c r="C350" s="9" t="s">
        <v>416</v>
      </c>
      <c r="D350" t="s">
        <v>433</v>
      </c>
      <c r="E350">
        <v>330</v>
      </c>
      <c r="F350">
        <v>375</v>
      </c>
      <c r="G350" s="9" t="s">
        <v>11</v>
      </c>
      <c r="H350" s="9" t="s">
        <v>13</v>
      </c>
      <c r="I350" s="9"/>
      <c r="J350" s="9"/>
      <c r="K350" s="9">
        <v>166</v>
      </c>
      <c r="L350" s="9">
        <v>83</v>
      </c>
      <c r="M350" s="9" t="s">
        <v>193</v>
      </c>
      <c r="N350" s="9"/>
      <c r="O350" s="9" t="s">
        <v>193</v>
      </c>
      <c r="P350" s="9"/>
      <c r="Q350" s="9" t="s">
        <v>193</v>
      </c>
      <c r="S350" s="14">
        <v>40</v>
      </c>
      <c r="T350" s="11"/>
      <c r="U350" s="11"/>
      <c r="V350" s="17">
        <f>COUNTA(TableAllYears[[#This Row],[Thermal Cycling]:[PID+ (2014)]])</f>
        <v>4</v>
      </c>
      <c r="W350" t="s">
        <v>453</v>
      </c>
      <c r="X350" t="s">
        <v>443</v>
      </c>
      <c r="AA350" s="9" t="s">
        <v>438</v>
      </c>
      <c r="AB350" s="9"/>
      <c r="AC350" s="9"/>
      <c r="AD350" s="9"/>
    </row>
    <row r="351" spans="1:30" x14ac:dyDescent="0.3">
      <c r="A351" s="9">
        <v>2024</v>
      </c>
      <c r="B351" s="9" t="s">
        <v>322</v>
      </c>
      <c r="C351" s="9" t="s">
        <v>416</v>
      </c>
      <c r="D351" t="s">
        <v>192</v>
      </c>
      <c r="E351">
        <v>380</v>
      </c>
      <c r="F351">
        <v>425</v>
      </c>
      <c r="G351" s="9" t="s">
        <v>11</v>
      </c>
      <c r="H351" s="9" t="s">
        <v>13</v>
      </c>
      <c r="I351" s="9"/>
      <c r="J351" s="9"/>
      <c r="K351" s="9">
        <v>166</v>
      </c>
      <c r="L351" s="9">
        <v>83</v>
      </c>
      <c r="M351" s="9" t="s">
        <v>193</v>
      </c>
      <c r="N351" s="9"/>
      <c r="O351" s="9" t="s">
        <v>193</v>
      </c>
      <c r="P351" s="9"/>
      <c r="Q351" s="9" t="s">
        <v>193</v>
      </c>
      <c r="S351" s="14">
        <v>40</v>
      </c>
      <c r="T351" s="11"/>
      <c r="U351" s="11"/>
      <c r="V351" s="17">
        <f>COUNTA(TableAllYears[[#This Row],[Thermal Cycling]:[PID+ (2014)]])</f>
        <v>4</v>
      </c>
      <c r="W351" t="s">
        <v>453</v>
      </c>
      <c r="X351" t="s">
        <v>443</v>
      </c>
      <c r="AA351" s="9" t="s">
        <v>438</v>
      </c>
      <c r="AB351" s="9"/>
      <c r="AC351" s="9"/>
      <c r="AD351" s="9"/>
    </row>
    <row r="352" spans="1:30" x14ac:dyDescent="0.3">
      <c r="A352" s="9">
        <v>2024</v>
      </c>
      <c r="B352" s="9" t="s">
        <v>313</v>
      </c>
      <c r="C352" s="9" t="s">
        <v>416</v>
      </c>
      <c r="D352" t="s">
        <v>433</v>
      </c>
      <c r="E352">
        <v>330</v>
      </c>
      <c r="F352">
        <v>375</v>
      </c>
      <c r="G352" s="9" t="s">
        <v>32</v>
      </c>
      <c r="H352" s="9" t="s">
        <v>13</v>
      </c>
      <c r="I352" s="9"/>
      <c r="J352" s="9"/>
      <c r="K352" s="9">
        <v>166</v>
      </c>
      <c r="L352" s="9">
        <v>83</v>
      </c>
      <c r="M352" s="9" t="s">
        <v>193</v>
      </c>
      <c r="N352" s="9"/>
      <c r="O352" s="9"/>
      <c r="P352" s="9"/>
      <c r="Q352" s="9" t="s">
        <v>193</v>
      </c>
      <c r="S352" s="14">
        <v>40</v>
      </c>
      <c r="T352" s="11"/>
      <c r="U352" s="11"/>
      <c r="V352" s="17">
        <f>COUNTA(TableAllYears[[#This Row],[Thermal Cycling]:[PID+ (2014)]])</f>
        <v>3</v>
      </c>
      <c r="W352" t="s">
        <v>453</v>
      </c>
      <c r="X352" t="s">
        <v>443</v>
      </c>
      <c r="AA352" s="9" t="s">
        <v>438</v>
      </c>
      <c r="AB352" s="9"/>
      <c r="AC352" s="9"/>
      <c r="AD352" s="9"/>
    </row>
    <row r="353" spans="1:30" x14ac:dyDescent="0.3">
      <c r="A353" s="9">
        <v>2024</v>
      </c>
      <c r="B353" s="9" t="s">
        <v>314</v>
      </c>
      <c r="C353" s="9" t="s">
        <v>416</v>
      </c>
      <c r="D353" t="s">
        <v>433</v>
      </c>
      <c r="E353">
        <v>330</v>
      </c>
      <c r="F353">
        <v>375</v>
      </c>
      <c r="G353" s="9" t="s">
        <v>32</v>
      </c>
      <c r="H353" s="9" t="s">
        <v>13</v>
      </c>
      <c r="I353" s="9"/>
      <c r="J353" s="9"/>
      <c r="K353" s="9">
        <v>166</v>
      </c>
      <c r="L353" s="9">
        <v>83</v>
      </c>
      <c r="M353" s="9" t="s">
        <v>193</v>
      </c>
      <c r="N353" s="9"/>
      <c r="O353" s="9"/>
      <c r="P353" s="9"/>
      <c r="Q353" s="9" t="s">
        <v>193</v>
      </c>
      <c r="S353" s="14">
        <v>40</v>
      </c>
      <c r="T353" s="11"/>
      <c r="U353" s="11"/>
      <c r="V353" s="17">
        <f>COUNTA(TableAllYears[[#This Row],[Thermal Cycling]:[PID+ (2014)]])</f>
        <v>3</v>
      </c>
      <c r="W353" t="s">
        <v>453</v>
      </c>
      <c r="X353" t="s">
        <v>443</v>
      </c>
      <c r="AA353" s="9" t="s">
        <v>438</v>
      </c>
      <c r="AB353" s="9"/>
      <c r="AC353" s="9"/>
      <c r="AD353" s="9"/>
    </row>
    <row r="354" spans="1:30" x14ac:dyDescent="0.3">
      <c r="A354" s="9">
        <v>2024</v>
      </c>
      <c r="B354" s="9" t="s">
        <v>315</v>
      </c>
      <c r="C354" s="9" t="s">
        <v>416</v>
      </c>
      <c r="D354" t="s">
        <v>192</v>
      </c>
      <c r="E354">
        <v>380</v>
      </c>
      <c r="F354">
        <v>425</v>
      </c>
      <c r="G354" s="9" t="s">
        <v>32</v>
      </c>
      <c r="H354" s="9" t="s">
        <v>13</v>
      </c>
      <c r="I354" s="9"/>
      <c r="J354" s="9"/>
      <c r="K354" s="9">
        <v>166</v>
      </c>
      <c r="L354" s="9">
        <v>83</v>
      </c>
      <c r="M354" s="9" t="s">
        <v>193</v>
      </c>
      <c r="N354" s="9"/>
      <c r="O354" s="9"/>
      <c r="P354" s="9"/>
      <c r="Q354" s="9" t="s">
        <v>193</v>
      </c>
      <c r="S354" s="14">
        <v>40</v>
      </c>
      <c r="T354" s="11"/>
      <c r="U354" s="11"/>
      <c r="V354" s="17">
        <f>COUNTA(TableAllYears[[#This Row],[Thermal Cycling]:[PID+ (2014)]])</f>
        <v>3</v>
      </c>
      <c r="W354" t="s">
        <v>453</v>
      </c>
      <c r="X354" t="s">
        <v>443</v>
      </c>
      <c r="AA354" s="9" t="s">
        <v>438</v>
      </c>
      <c r="AB354" s="9"/>
      <c r="AC354" s="9"/>
      <c r="AD354" s="9"/>
    </row>
    <row r="355" spans="1:30" x14ac:dyDescent="0.3">
      <c r="A355" s="9">
        <v>2024</v>
      </c>
      <c r="B355" s="9" t="s">
        <v>316</v>
      </c>
      <c r="C355" s="9" t="s">
        <v>416</v>
      </c>
      <c r="D355" t="s">
        <v>192</v>
      </c>
      <c r="E355">
        <v>380</v>
      </c>
      <c r="F355">
        <v>425</v>
      </c>
      <c r="G355" s="9" t="s">
        <v>32</v>
      </c>
      <c r="H355" s="9" t="s">
        <v>13</v>
      </c>
      <c r="I355" s="9"/>
      <c r="J355" s="9"/>
      <c r="K355" s="9">
        <v>166</v>
      </c>
      <c r="L355" s="9">
        <v>83</v>
      </c>
      <c r="M355" s="9" t="s">
        <v>193</v>
      </c>
      <c r="N355" s="9"/>
      <c r="O355" s="9"/>
      <c r="P355" s="9"/>
      <c r="Q355" s="9" t="s">
        <v>193</v>
      </c>
      <c r="S355" s="14">
        <v>40</v>
      </c>
      <c r="T355" s="11"/>
      <c r="U355" s="11"/>
      <c r="V355" s="17">
        <f>COUNTA(TableAllYears[[#This Row],[Thermal Cycling]:[PID+ (2014)]])</f>
        <v>3</v>
      </c>
      <c r="W355" t="s">
        <v>453</v>
      </c>
      <c r="X355" t="s">
        <v>443</v>
      </c>
      <c r="AA355" s="9" t="s">
        <v>438</v>
      </c>
      <c r="AB355" s="9"/>
      <c r="AC355" s="9"/>
      <c r="AD355" s="9"/>
    </row>
    <row r="356" spans="1:30" x14ac:dyDescent="0.3">
      <c r="A356" s="9">
        <v>2024</v>
      </c>
      <c r="B356" s="9" t="s">
        <v>319</v>
      </c>
      <c r="C356" s="9" t="s">
        <v>416</v>
      </c>
      <c r="D356" t="s">
        <v>433</v>
      </c>
      <c r="E356">
        <v>330</v>
      </c>
      <c r="F356">
        <v>375</v>
      </c>
      <c r="G356" s="9" t="s">
        <v>11</v>
      </c>
      <c r="H356" s="9" t="s">
        <v>13</v>
      </c>
      <c r="I356" s="9"/>
      <c r="J356" s="9"/>
      <c r="K356" s="9">
        <v>166</v>
      </c>
      <c r="L356" s="9">
        <v>83</v>
      </c>
      <c r="M356" s="9" t="s">
        <v>193</v>
      </c>
      <c r="N356" s="9"/>
      <c r="O356" s="9"/>
      <c r="P356" s="9"/>
      <c r="Q356" s="9" t="s">
        <v>193</v>
      </c>
      <c r="S356" s="14">
        <v>40</v>
      </c>
      <c r="T356" s="11"/>
      <c r="U356" s="11"/>
      <c r="V356" s="17">
        <f>COUNTA(TableAllYears[[#This Row],[Thermal Cycling]:[PID+ (2014)]])</f>
        <v>3</v>
      </c>
      <c r="W356" t="s">
        <v>453</v>
      </c>
      <c r="X356" t="s">
        <v>443</v>
      </c>
      <c r="AA356" s="9" t="s">
        <v>438</v>
      </c>
      <c r="AB356" s="9"/>
      <c r="AC356" s="9"/>
      <c r="AD356" s="9"/>
    </row>
    <row r="357" spans="1:30" x14ac:dyDescent="0.3">
      <c r="A357" s="9">
        <v>2024</v>
      </c>
      <c r="B357" s="9" t="s">
        <v>321</v>
      </c>
      <c r="C357" s="9" t="s">
        <v>416</v>
      </c>
      <c r="D357" t="s">
        <v>192</v>
      </c>
      <c r="E357">
        <v>380</v>
      </c>
      <c r="F357">
        <v>425</v>
      </c>
      <c r="G357" s="9" t="s">
        <v>11</v>
      </c>
      <c r="H357" s="9" t="s">
        <v>13</v>
      </c>
      <c r="I357" s="9"/>
      <c r="J357" s="9"/>
      <c r="K357" s="9">
        <v>166</v>
      </c>
      <c r="L357" s="9">
        <v>83</v>
      </c>
      <c r="M357" s="9" t="s">
        <v>193</v>
      </c>
      <c r="N357" s="9"/>
      <c r="O357" s="9"/>
      <c r="P357" s="9"/>
      <c r="Q357" s="9" t="s">
        <v>193</v>
      </c>
      <c r="S357" s="14">
        <v>40</v>
      </c>
      <c r="T357" s="11"/>
      <c r="U357" s="11"/>
      <c r="V357" s="17">
        <f>COUNTA(TableAllYears[[#This Row],[Thermal Cycling]:[PID+ (2014)]])</f>
        <v>3</v>
      </c>
      <c r="W357" t="s">
        <v>453</v>
      </c>
      <c r="X357" t="s">
        <v>443</v>
      </c>
      <c r="AA357" s="9" t="s">
        <v>438</v>
      </c>
      <c r="AB357" s="9"/>
      <c r="AC357" s="9"/>
      <c r="AD357" s="9"/>
    </row>
    <row r="358" spans="1:30" x14ac:dyDescent="0.3">
      <c r="A358">
        <v>2021</v>
      </c>
      <c r="B358" t="s">
        <v>513</v>
      </c>
      <c r="C358" t="s">
        <v>416</v>
      </c>
      <c r="L358" s="9"/>
      <c r="M358" s="9" t="s">
        <v>193</v>
      </c>
      <c r="N358" s="9" t="s">
        <v>193</v>
      </c>
      <c r="O358" s="9"/>
      <c r="P358" s="9"/>
      <c r="Q358" s="9" t="s">
        <v>193</v>
      </c>
      <c r="S358" s="14"/>
      <c r="T358" s="11"/>
      <c r="U358" s="11"/>
      <c r="V358" s="17">
        <f>COUNTA(TableAllYears[[#This Row],[Thermal Cycling]:[PID+ (2014)]])</f>
        <v>3</v>
      </c>
      <c r="W358" s="9"/>
      <c r="X358" s="9"/>
      <c r="Y358" s="9"/>
      <c r="Z358" s="9"/>
      <c r="AA358" s="9"/>
      <c r="AB358" s="9"/>
      <c r="AC358" s="9"/>
      <c r="AD358" s="9"/>
    </row>
    <row r="359" spans="1:30" x14ac:dyDescent="0.3">
      <c r="A359" s="9">
        <v>2024</v>
      </c>
      <c r="B359" s="9" t="s">
        <v>886</v>
      </c>
      <c r="C359" s="9" t="s">
        <v>416</v>
      </c>
      <c r="D359" t="s">
        <v>431</v>
      </c>
      <c r="E359">
        <v>580</v>
      </c>
      <c r="F359">
        <v>625</v>
      </c>
      <c r="G359" s="9" t="s">
        <v>11</v>
      </c>
      <c r="H359" s="9" t="s">
        <v>13</v>
      </c>
      <c r="I359" s="9"/>
      <c r="J359" s="9"/>
      <c r="K359" s="9">
        <v>182</v>
      </c>
      <c r="L359" s="9">
        <v>91</v>
      </c>
      <c r="M359" s="9"/>
      <c r="N359" s="9"/>
      <c r="O359" s="9"/>
      <c r="P359" s="9" t="s">
        <v>193</v>
      </c>
      <c r="Q359" s="9"/>
      <c r="S359" s="14">
        <v>50</v>
      </c>
      <c r="T359" s="11"/>
      <c r="U359" s="11"/>
      <c r="V359" s="17">
        <f>COUNTA(TableAllYears[[#This Row],[Thermal Cycling]:[PID+ (2014)]])</f>
        <v>2</v>
      </c>
      <c r="W359" t="s">
        <v>453</v>
      </c>
      <c r="X359" t="s">
        <v>443</v>
      </c>
      <c r="AA359" s="9" t="s">
        <v>438</v>
      </c>
      <c r="AB359" s="9"/>
      <c r="AC359" s="9"/>
      <c r="AD359" s="9"/>
    </row>
    <row r="360" spans="1:30" x14ac:dyDescent="0.3">
      <c r="A360">
        <v>2023</v>
      </c>
      <c r="B360" t="s">
        <v>320</v>
      </c>
      <c r="C360" t="s">
        <v>416</v>
      </c>
      <c r="D360" t="s">
        <v>433</v>
      </c>
      <c r="E360">
        <v>330</v>
      </c>
      <c r="F360">
        <v>375</v>
      </c>
      <c r="G360" t="s">
        <v>11</v>
      </c>
      <c r="H360" t="s">
        <v>13</v>
      </c>
      <c r="I360">
        <v>120</v>
      </c>
      <c r="K360">
        <v>166</v>
      </c>
      <c r="L360" s="9"/>
      <c r="M360" s="9"/>
      <c r="N360" s="9"/>
      <c r="O360" s="9" t="s">
        <v>193</v>
      </c>
      <c r="P360" s="9"/>
      <c r="Q360" s="9" t="s">
        <v>193</v>
      </c>
      <c r="S360" s="14"/>
      <c r="T360" s="11"/>
      <c r="U360" s="11"/>
      <c r="V360" s="17">
        <f>COUNTA(TableAllYears[[#This Row],[Thermal Cycling]:[PID+ (2014)]])</f>
        <v>2</v>
      </c>
      <c r="W360" s="9" t="s">
        <v>453</v>
      </c>
      <c r="X360" s="9"/>
      <c r="Y360" s="9"/>
      <c r="Z360" s="9"/>
      <c r="AA360" s="9" t="s">
        <v>438</v>
      </c>
      <c r="AB360" s="9"/>
      <c r="AC360" s="9"/>
      <c r="AD360" s="9"/>
    </row>
    <row r="361" spans="1:30" x14ac:dyDescent="0.3">
      <c r="A361">
        <v>2023</v>
      </c>
      <c r="B361" t="s">
        <v>322</v>
      </c>
      <c r="C361" t="s">
        <v>416</v>
      </c>
      <c r="D361" t="s">
        <v>192</v>
      </c>
      <c r="E361">
        <v>380</v>
      </c>
      <c r="F361">
        <v>425</v>
      </c>
      <c r="G361" t="s">
        <v>11</v>
      </c>
      <c r="H361" t="s">
        <v>13</v>
      </c>
      <c r="I361">
        <v>132</v>
      </c>
      <c r="K361">
        <v>166</v>
      </c>
      <c r="L361" s="9"/>
      <c r="M361" s="9"/>
      <c r="N361" s="9"/>
      <c r="O361" s="9" t="s">
        <v>193</v>
      </c>
      <c r="P361" s="9"/>
      <c r="Q361" s="9" t="s">
        <v>193</v>
      </c>
      <c r="S361" s="14"/>
      <c r="T361" s="11"/>
      <c r="U361" s="11"/>
      <c r="V361" s="17">
        <f>COUNTA(TableAllYears[[#This Row],[Thermal Cycling]:[PID+ (2014)]])</f>
        <v>2</v>
      </c>
      <c r="W361" s="9" t="s">
        <v>453</v>
      </c>
      <c r="X361" s="9"/>
      <c r="Y361" s="9"/>
      <c r="Z361" s="9"/>
      <c r="AA361" s="9" t="s">
        <v>438</v>
      </c>
      <c r="AB361" s="9"/>
      <c r="AC361" s="9"/>
      <c r="AD361" s="9"/>
    </row>
    <row r="362" spans="1:30" x14ac:dyDescent="0.3">
      <c r="A362">
        <v>2017</v>
      </c>
      <c r="B362" t="s">
        <v>742</v>
      </c>
      <c r="C362" t="s">
        <v>416</v>
      </c>
      <c r="L362" s="9"/>
      <c r="M362" s="9"/>
      <c r="N362" s="9" t="s">
        <v>193</v>
      </c>
      <c r="O362" s="9"/>
      <c r="P362" s="9" t="s">
        <v>193</v>
      </c>
      <c r="Q362" s="9"/>
      <c r="S362" s="14"/>
      <c r="T362" s="11"/>
      <c r="U362" s="11"/>
      <c r="V362" s="17">
        <f>COUNTA(TableAllYears[[#This Row],[Thermal Cycling]:[PID+ (2014)]])</f>
        <v>2</v>
      </c>
      <c r="W362" s="9" t="s">
        <v>747</v>
      </c>
      <c r="X362" s="9"/>
      <c r="Y362" s="9"/>
      <c r="Z362" s="9"/>
      <c r="AA362" s="9" t="s">
        <v>438</v>
      </c>
      <c r="AB362" s="9"/>
      <c r="AC362" s="9"/>
      <c r="AD362" s="9"/>
    </row>
    <row r="363" spans="1:30" x14ac:dyDescent="0.3">
      <c r="A363" s="9">
        <v>2024</v>
      </c>
      <c r="B363" s="9" t="s">
        <v>317</v>
      </c>
      <c r="C363" s="9" t="s">
        <v>416</v>
      </c>
      <c r="D363" t="s">
        <v>430</v>
      </c>
      <c r="E363">
        <v>430</v>
      </c>
      <c r="F363">
        <v>475</v>
      </c>
      <c r="G363" s="9" t="s">
        <v>32</v>
      </c>
      <c r="H363" s="9" t="s">
        <v>13</v>
      </c>
      <c r="I363" s="9"/>
      <c r="J363" s="9"/>
      <c r="K363" s="9">
        <v>166</v>
      </c>
      <c r="L363" s="9">
        <v>83</v>
      </c>
      <c r="M363" s="9"/>
      <c r="N363" s="9"/>
      <c r="O363" s="9"/>
      <c r="P363" s="9"/>
      <c r="Q363" s="9" t="s">
        <v>193</v>
      </c>
      <c r="S363" s="14"/>
      <c r="T363" s="11"/>
      <c r="U363" s="11"/>
      <c r="V363" s="17">
        <f>COUNTA(TableAllYears[[#This Row],[Thermal Cycling]:[PID+ (2014)]])</f>
        <v>1</v>
      </c>
      <c r="W363" t="s">
        <v>453</v>
      </c>
      <c r="X363" t="s">
        <v>443</v>
      </c>
      <c r="AA363" s="9" t="s">
        <v>438</v>
      </c>
      <c r="AB363" s="9"/>
      <c r="AC363" s="9"/>
      <c r="AD363" s="9"/>
    </row>
    <row r="364" spans="1:30" x14ac:dyDescent="0.3">
      <c r="A364" s="9">
        <v>2024</v>
      </c>
      <c r="B364" s="9" t="s">
        <v>318</v>
      </c>
      <c r="C364" s="9" t="s">
        <v>416</v>
      </c>
      <c r="D364" t="s">
        <v>430</v>
      </c>
      <c r="E364">
        <v>430</v>
      </c>
      <c r="F364">
        <v>475</v>
      </c>
      <c r="G364" s="9" t="s">
        <v>32</v>
      </c>
      <c r="H364" s="9" t="s">
        <v>13</v>
      </c>
      <c r="I364" s="9"/>
      <c r="J364" s="9"/>
      <c r="K364" s="9">
        <v>166</v>
      </c>
      <c r="L364" s="9">
        <v>83</v>
      </c>
      <c r="M364" s="9"/>
      <c r="N364" s="9"/>
      <c r="O364" s="9"/>
      <c r="P364" s="9"/>
      <c r="Q364" s="9" t="s">
        <v>193</v>
      </c>
      <c r="S364" s="14"/>
      <c r="T364" s="11"/>
      <c r="U364" s="11"/>
      <c r="V364" s="17">
        <f>COUNTA(TableAllYears[[#This Row],[Thermal Cycling]:[PID+ (2014)]])</f>
        <v>1</v>
      </c>
      <c r="W364" t="s">
        <v>453</v>
      </c>
      <c r="X364" t="s">
        <v>443</v>
      </c>
      <c r="AA364" s="9" t="s">
        <v>438</v>
      </c>
      <c r="AB364" s="9"/>
      <c r="AC364" s="9"/>
      <c r="AD364" s="9"/>
    </row>
    <row r="365" spans="1:30" x14ac:dyDescent="0.3">
      <c r="A365" s="9">
        <v>2024</v>
      </c>
      <c r="B365" s="9" t="s">
        <v>323</v>
      </c>
      <c r="C365" s="9" t="s">
        <v>416</v>
      </c>
      <c r="D365" t="s">
        <v>430</v>
      </c>
      <c r="E365">
        <v>430</v>
      </c>
      <c r="F365">
        <v>475</v>
      </c>
      <c r="G365" s="9" t="s">
        <v>11</v>
      </c>
      <c r="H365" s="9" t="s">
        <v>13</v>
      </c>
      <c r="I365" s="9"/>
      <c r="J365" s="9"/>
      <c r="K365" s="9">
        <v>166</v>
      </c>
      <c r="L365" s="9">
        <v>83</v>
      </c>
      <c r="M365" s="9"/>
      <c r="N365" s="9"/>
      <c r="O365" s="9"/>
      <c r="P365" s="9"/>
      <c r="Q365" s="9" t="s">
        <v>193</v>
      </c>
      <c r="S365" s="14"/>
      <c r="T365" s="11"/>
      <c r="U365" s="11"/>
      <c r="V365" s="17">
        <f>COUNTA(TableAllYears[[#This Row],[Thermal Cycling]:[PID+ (2014)]])</f>
        <v>1</v>
      </c>
      <c r="W365" t="s">
        <v>453</v>
      </c>
      <c r="X365" t="s">
        <v>443</v>
      </c>
      <c r="AA365" s="9" t="s">
        <v>438</v>
      </c>
      <c r="AB365" s="9"/>
      <c r="AC365" s="9"/>
      <c r="AD365" s="9"/>
    </row>
    <row r="366" spans="1:30" x14ac:dyDescent="0.3">
      <c r="A366" s="9">
        <v>2024</v>
      </c>
      <c r="B366" s="9" t="s">
        <v>324</v>
      </c>
      <c r="C366" s="9" t="s">
        <v>416</v>
      </c>
      <c r="D366" t="s">
        <v>430</v>
      </c>
      <c r="E366">
        <v>430</v>
      </c>
      <c r="F366">
        <v>475</v>
      </c>
      <c r="G366" s="9" t="s">
        <v>11</v>
      </c>
      <c r="H366" s="9" t="s">
        <v>13</v>
      </c>
      <c r="I366" s="9"/>
      <c r="J366" s="9"/>
      <c r="K366" s="9">
        <v>166</v>
      </c>
      <c r="L366" s="9">
        <v>83</v>
      </c>
      <c r="M366" s="9"/>
      <c r="N366" s="9"/>
      <c r="O366" s="9"/>
      <c r="P366" s="9"/>
      <c r="Q366" s="9" t="s">
        <v>193</v>
      </c>
      <c r="S366" s="14"/>
      <c r="T366" s="11"/>
      <c r="U366" s="11"/>
      <c r="V366" s="17">
        <f>COUNTA(TableAllYears[[#This Row],[Thermal Cycling]:[PID+ (2014)]])</f>
        <v>1</v>
      </c>
      <c r="W366" t="s">
        <v>453</v>
      </c>
      <c r="X366" t="s">
        <v>443</v>
      </c>
      <c r="AA366" s="9" t="s">
        <v>438</v>
      </c>
      <c r="AB366" s="9"/>
      <c r="AC366" s="9"/>
      <c r="AD366" s="9"/>
    </row>
    <row r="367" spans="1:30" x14ac:dyDescent="0.3">
      <c r="A367">
        <v>2023</v>
      </c>
      <c r="B367" t="s">
        <v>313</v>
      </c>
      <c r="C367" t="s">
        <v>416</v>
      </c>
      <c r="D367" t="s">
        <v>433</v>
      </c>
      <c r="E367">
        <v>330</v>
      </c>
      <c r="F367">
        <v>375</v>
      </c>
      <c r="G367" t="s">
        <v>32</v>
      </c>
      <c r="H367" t="s">
        <v>13</v>
      </c>
      <c r="I367">
        <v>120</v>
      </c>
      <c r="K367">
        <v>166</v>
      </c>
      <c r="L367" s="9"/>
      <c r="M367" s="9"/>
      <c r="N367" s="9"/>
      <c r="O367" s="9"/>
      <c r="P367" s="9"/>
      <c r="Q367" s="9" t="s">
        <v>193</v>
      </c>
      <c r="S367" s="14"/>
      <c r="T367" s="11"/>
      <c r="U367" s="11"/>
      <c r="V367" s="17">
        <f>COUNTA(TableAllYears[[#This Row],[Thermal Cycling]:[PID+ (2014)]])</f>
        <v>1</v>
      </c>
      <c r="W367" s="9" t="s">
        <v>453</v>
      </c>
      <c r="X367" s="9"/>
      <c r="Y367" s="9"/>
      <c r="Z367" s="9"/>
      <c r="AA367" s="9" t="s">
        <v>438</v>
      </c>
      <c r="AB367" s="9"/>
      <c r="AC367" s="9"/>
      <c r="AD367" s="9"/>
    </row>
    <row r="368" spans="1:30" x14ac:dyDescent="0.3">
      <c r="A368">
        <v>2023</v>
      </c>
      <c r="B368" t="s">
        <v>314</v>
      </c>
      <c r="C368" t="s">
        <v>416</v>
      </c>
      <c r="D368" t="s">
        <v>433</v>
      </c>
      <c r="E368">
        <v>330</v>
      </c>
      <c r="F368">
        <v>375</v>
      </c>
      <c r="G368" t="s">
        <v>32</v>
      </c>
      <c r="H368" t="s">
        <v>13</v>
      </c>
      <c r="I368">
        <v>120</v>
      </c>
      <c r="K368">
        <v>166</v>
      </c>
      <c r="L368" s="9"/>
      <c r="M368" s="9"/>
      <c r="N368" s="9"/>
      <c r="O368" s="9"/>
      <c r="P368" s="9"/>
      <c r="Q368" s="9" t="s">
        <v>193</v>
      </c>
      <c r="S368" s="14"/>
      <c r="T368" s="11"/>
      <c r="U368" s="11"/>
      <c r="V368" s="17">
        <f>COUNTA(TableAllYears[[#This Row],[Thermal Cycling]:[PID+ (2014)]])</f>
        <v>1</v>
      </c>
      <c r="W368" s="9" t="s">
        <v>453</v>
      </c>
      <c r="X368" s="9"/>
      <c r="Y368" s="9"/>
      <c r="Z368" s="9"/>
      <c r="AA368" s="9" t="s">
        <v>438</v>
      </c>
      <c r="AB368" s="9"/>
      <c r="AC368" s="9"/>
      <c r="AD368" s="9"/>
    </row>
    <row r="369" spans="1:30" x14ac:dyDescent="0.3">
      <c r="A369">
        <v>2023</v>
      </c>
      <c r="B369" t="s">
        <v>315</v>
      </c>
      <c r="C369" t="s">
        <v>416</v>
      </c>
      <c r="D369" t="s">
        <v>192</v>
      </c>
      <c r="E369">
        <v>380</v>
      </c>
      <c r="F369">
        <v>425</v>
      </c>
      <c r="G369" t="s">
        <v>32</v>
      </c>
      <c r="H369" t="s">
        <v>13</v>
      </c>
      <c r="I369">
        <v>132</v>
      </c>
      <c r="K369">
        <v>166</v>
      </c>
      <c r="L369" s="9"/>
      <c r="M369" s="9"/>
      <c r="N369" s="9"/>
      <c r="O369" s="9"/>
      <c r="P369" s="9"/>
      <c r="Q369" s="9" t="s">
        <v>193</v>
      </c>
      <c r="S369" s="14"/>
      <c r="T369" s="11"/>
      <c r="U369" s="11"/>
      <c r="V369" s="17">
        <f>COUNTA(TableAllYears[[#This Row],[Thermal Cycling]:[PID+ (2014)]])</f>
        <v>1</v>
      </c>
      <c r="W369" s="9" t="s">
        <v>453</v>
      </c>
      <c r="X369" s="9"/>
      <c r="Y369" s="9"/>
      <c r="Z369" s="9"/>
      <c r="AA369" s="9" t="s">
        <v>438</v>
      </c>
      <c r="AB369" s="9"/>
      <c r="AC369" s="9"/>
      <c r="AD369" s="9"/>
    </row>
    <row r="370" spans="1:30" x14ac:dyDescent="0.3">
      <c r="A370">
        <v>2023</v>
      </c>
      <c r="B370" t="s">
        <v>316</v>
      </c>
      <c r="C370" t="s">
        <v>416</v>
      </c>
      <c r="D370" t="s">
        <v>192</v>
      </c>
      <c r="E370">
        <v>380</v>
      </c>
      <c r="F370">
        <v>425</v>
      </c>
      <c r="G370" t="s">
        <v>32</v>
      </c>
      <c r="H370" t="s">
        <v>13</v>
      </c>
      <c r="I370">
        <v>132</v>
      </c>
      <c r="K370">
        <v>166</v>
      </c>
      <c r="L370" s="9"/>
      <c r="M370" s="9"/>
      <c r="N370" s="9"/>
      <c r="O370" s="9"/>
      <c r="P370" s="9"/>
      <c r="Q370" s="9" t="s">
        <v>193</v>
      </c>
      <c r="S370" s="14"/>
      <c r="T370" s="11"/>
      <c r="U370" s="11"/>
      <c r="V370" s="17">
        <f>COUNTA(TableAllYears[[#This Row],[Thermal Cycling]:[PID+ (2014)]])</f>
        <v>1</v>
      </c>
      <c r="W370" s="9" t="s">
        <v>453</v>
      </c>
      <c r="X370" s="9"/>
      <c r="Y370" s="9"/>
      <c r="Z370" s="9"/>
      <c r="AA370" s="9" t="s">
        <v>438</v>
      </c>
      <c r="AB370" s="9"/>
      <c r="AC370" s="9"/>
      <c r="AD370" s="9"/>
    </row>
    <row r="371" spans="1:30" x14ac:dyDescent="0.3">
      <c r="A371">
        <v>2023</v>
      </c>
      <c r="B371" t="s">
        <v>317</v>
      </c>
      <c r="C371" t="s">
        <v>416</v>
      </c>
      <c r="D371" t="s">
        <v>430</v>
      </c>
      <c r="E371">
        <v>430</v>
      </c>
      <c r="F371">
        <v>475</v>
      </c>
      <c r="G371" t="s">
        <v>32</v>
      </c>
      <c r="H371" t="s">
        <v>13</v>
      </c>
      <c r="I371">
        <v>144</v>
      </c>
      <c r="K371">
        <v>166</v>
      </c>
      <c r="L371" s="9"/>
      <c r="M371" s="9"/>
      <c r="N371" s="9"/>
      <c r="O371" s="9"/>
      <c r="P371" s="9"/>
      <c r="Q371" s="9" t="s">
        <v>193</v>
      </c>
      <c r="S371" s="14"/>
      <c r="T371" s="11"/>
      <c r="U371" s="11"/>
      <c r="V371" s="17">
        <f>COUNTA(TableAllYears[[#This Row],[Thermal Cycling]:[PID+ (2014)]])</f>
        <v>1</v>
      </c>
      <c r="W371" s="9" t="s">
        <v>453</v>
      </c>
      <c r="X371" s="9"/>
      <c r="Y371" s="9"/>
      <c r="Z371" s="9"/>
      <c r="AA371" s="9" t="s">
        <v>438</v>
      </c>
      <c r="AB371" s="9"/>
      <c r="AC371" s="9"/>
      <c r="AD371" s="9"/>
    </row>
    <row r="372" spans="1:30" x14ac:dyDescent="0.3">
      <c r="A372">
        <v>2023</v>
      </c>
      <c r="B372" t="s">
        <v>318</v>
      </c>
      <c r="C372" t="s">
        <v>416</v>
      </c>
      <c r="D372" t="s">
        <v>430</v>
      </c>
      <c r="E372">
        <v>430</v>
      </c>
      <c r="F372">
        <v>475</v>
      </c>
      <c r="G372" t="s">
        <v>32</v>
      </c>
      <c r="H372" t="s">
        <v>13</v>
      </c>
      <c r="I372">
        <v>144</v>
      </c>
      <c r="K372">
        <v>166</v>
      </c>
      <c r="L372" s="9"/>
      <c r="M372" s="9"/>
      <c r="N372" s="9"/>
      <c r="O372" s="9"/>
      <c r="P372" s="9"/>
      <c r="Q372" s="9" t="s">
        <v>193</v>
      </c>
      <c r="S372" s="14"/>
      <c r="T372" s="11"/>
      <c r="U372" s="11"/>
      <c r="V372" s="17">
        <f>COUNTA(TableAllYears[[#This Row],[Thermal Cycling]:[PID+ (2014)]])</f>
        <v>1</v>
      </c>
      <c r="W372" s="9" t="s">
        <v>453</v>
      </c>
      <c r="X372" s="9"/>
      <c r="Y372" s="9"/>
      <c r="Z372" s="9"/>
      <c r="AA372" s="9" t="s">
        <v>438</v>
      </c>
      <c r="AB372" s="9"/>
      <c r="AC372" s="9"/>
      <c r="AD372" s="9"/>
    </row>
    <row r="373" spans="1:30" x14ac:dyDescent="0.3">
      <c r="A373">
        <v>2023</v>
      </c>
      <c r="B373" t="s">
        <v>319</v>
      </c>
      <c r="C373" t="s">
        <v>416</v>
      </c>
      <c r="D373" t="s">
        <v>433</v>
      </c>
      <c r="E373">
        <v>330</v>
      </c>
      <c r="F373">
        <v>375</v>
      </c>
      <c r="G373" t="s">
        <v>11</v>
      </c>
      <c r="H373" t="s">
        <v>13</v>
      </c>
      <c r="I373">
        <v>120</v>
      </c>
      <c r="K373">
        <v>166</v>
      </c>
      <c r="L373" s="9"/>
      <c r="M373" s="9"/>
      <c r="N373" s="9"/>
      <c r="O373" s="9"/>
      <c r="P373" s="9"/>
      <c r="Q373" s="9" t="s">
        <v>193</v>
      </c>
      <c r="S373" s="14"/>
      <c r="T373" s="11"/>
      <c r="U373" s="11"/>
      <c r="V373" s="17">
        <f>COUNTA(TableAllYears[[#This Row],[Thermal Cycling]:[PID+ (2014)]])</f>
        <v>1</v>
      </c>
      <c r="W373" s="9" t="s">
        <v>453</v>
      </c>
      <c r="X373" s="9"/>
      <c r="Y373" s="9"/>
      <c r="Z373" s="9"/>
      <c r="AA373" s="9" t="s">
        <v>438</v>
      </c>
      <c r="AB373" s="9"/>
      <c r="AC373" s="9"/>
      <c r="AD373" s="9"/>
    </row>
    <row r="374" spans="1:30" x14ac:dyDescent="0.3">
      <c r="A374">
        <v>2023</v>
      </c>
      <c r="B374" t="s">
        <v>321</v>
      </c>
      <c r="C374" t="s">
        <v>416</v>
      </c>
      <c r="D374" t="s">
        <v>192</v>
      </c>
      <c r="E374">
        <v>380</v>
      </c>
      <c r="F374">
        <v>425</v>
      </c>
      <c r="G374" t="s">
        <v>11</v>
      </c>
      <c r="H374" t="s">
        <v>13</v>
      </c>
      <c r="I374">
        <v>132</v>
      </c>
      <c r="K374">
        <v>166</v>
      </c>
      <c r="L374" s="9"/>
      <c r="M374" s="9"/>
      <c r="N374" s="9"/>
      <c r="O374" s="9"/>
      <c r="P374" s="9"/>
      <c r="Q374" s="9" t="s">
        <v>193</v>
      </c>
      <c r="S374" s="14"/>
      <c r="T374" s="11"/>
      <c r="U374" s="11"/>
      <c r="V374" s="17">
        <f>COUNTA(TableAllYears[[#This Row],[Thermal Cycling]:[PID+ (2014)]])</f>
        <v>1</v>
      </c>
      <c r="W374" s="9" t="s">
        <v>453</v>
      </c>
      <c r="X374" s="9"/>
      <c r="Y374" s="9"/>
      <c r="Z374" s="9"/>
      <c r="AA374" s="9" t="s">
        <v>438</v>
      </c>
      <c r="AB374" s="9"/>
      <c r="AC374" s="9"/>
      <c r="AD374" s="9"/>
    </row>
    <row r="375" spans="1:30" x14ac:dyDescent="0.3">
      <c r="A375">
        <v>2023</v>
      </c>
      <c r="B375" t="s">
        <v>323</v>
      </c>
      <c r="C375" t="s">
        <v>416</v>
      </c>
      <c r="D375" t="s">
        <v>430</v>
      </c>
      <c r="E375">
        <v>430</v>
      </c>
      <c r="F375">
        <v>475</v>
      </c>
      <c r="G375" t="s">
        <v>11</v>
      </c>
      <c r="H375" t="s">
        <v>13</v>
      </c>
      <c r="I375">
        <v>144</v>
      </c>
      <c r="K375">
        <v>166</v>
      </c>
      <c r="L375" s="9"/>
      <c r="M375" s="9"/>
      <c r="N375" s="9"/>
      <c r="O375" s="9"/>
      <c r="P375" s="9"/>
      <c r="Q375" s="9" t="s">
        <v>193</v>
      </c>
      <c r="S375" s="14"/>
      <c r="T375" s="11"/>
      <c r="U375" s="11"/>
      <c r="V375" s="17">
        <f>COUNTA(TableAllYears[[#This Row],[Thermal Cycling]:[PID+ (2014)]])</f>
        <v>1</v>
      </c>
      <c r="W375" s="9" t="s">
        <v>453</v>
      </c>
      <c r="X375" s="9"/>
      <c r="Y375" s="9"/>
      <c r="Z375" s="9"/>
      <c r="AA375" s="9" t="s">
        <v>438</v>
      </c>
      <c r="AB375" s="9"/>
      <c r="AC375" s="9"/>
      <c r="AD375" s="9"/>
    </row>
    <row r="376" spans="1:30" x14ac:dyDescent="0.3">
      <c r="A376">
        <v>2023</v>
      </c>
      <c r="B376" t="s">
        <v>324</v>
      </c>
      <c r="C376" t="s">
        <v>416</v>
      </c>
      <c r="D376" t="s">
        <v>430</v>
      </c>
      <c r="E376">
        <v>430</v>
      </c>
      <c r="F376">
        <v>475</v>
      </c>
      <c r="G376" t="s">
        <v>11</v>
      </c>
      <c r="H376" t="s">
        <v>13</v>
      </c>
      <c r="I376">
        <v>144</v>
      </c>
      <c r="K376">
        <v>166</v>
      </c>
      <c r="L376" s="9"/>
      <c r="M376" s="9"/>
      <c r="N376" s="9"/>
      <c r="O376" s="9"/>
      <c r="P376" s="9"/>
      <c r="Q376" s="9" t="s">
        <v>193</v>
      </c>
      <c r="S376" s="14"/>
      <c r="T376" s="11"/>
      <c r="U376" s="11"/>
      <c r="V376" s="17">
        <f>COUNTA(TableAllYears[[#This Row],[Thermal Cycling]:[PID+ (2014)]])</f>
        <v>1</v>
      </c>
      <c r="W376" s="9" t="s">
        <v>453</v>
      </c>
      <c r="X376" s="9"/>
      <c r="Y376" s="9"/>
      <c r="Z376" s="9"/>
      <c r="AA376" s="9" t="s">
        <v>438</v>
      </c>
      <c r="AB376" s="9"/>
      <c r="AC376" s="9"/>
      <c r="AD376" s="9"/>
    </row>
    <row r="377" spans="1:30" x14ac:dyDescent="0.3">
      <c r="A377">
        <v>2017</v>
      </c>
      <c r="B377" t="s">
        <v>739</v>
      </c>
      <c r="C377" t="s">
        <v>416</v>
      </c>
      <c r="L377" s="9"/>
      <c r="M377" s="9"/>
      <c r="N377" s="9"/>
      <c r="O377" s="9"/>
      <c r="P377" s="9" t="s">
        <v>193</v>
      </c>
      <c r="Q377" s="9"/>
      <c r="S377" s="14"/>
      <c r="T377" s="11"/>
      <c r="U377" s="11"/>
      <c r="V377" s="17">
        <f>COUNTA(TableAllYears[[#This Row],[Thermal Cycling]:[PID+ (2014)]])</f>
        <v>1</v>
      </c>
      <c r="W377" s="9" t="s">
        <v>747</v>
      </c>
      <c r="X377" s="9"/>
      <c r="Y377" s="9"/>
      <c r="Z377" s="9"/>
      <c r="AA377" s="9" t="s">
        <v>438</v>
      </c>
      <c r="AB377" s="9"/>
      <c r="AC377" s="9"/>
      <c r="AD377" s="9"/>
    </row>
    <row r="378" spans="1:30" x14ac:dyDescent="0.3">
      <c r="A378" s="9">
        <v>2024</v>
      </c>
      <c r="B378" s="9" t="s">
        <v>325</v>
      </c>
      <c r="C378" s="9" t="s">
        <v>63</v>
      </c>
      <c r="D378" t="s">
        <v>192</v>
      </c>
      <c r="E378">
        <v>380</v>
      </c>
      <c r="F378">
        <v>425</v>
      </c>
      <c r="G378" s="9" t="s">
        <v>32</v>
      </c>
      <c r="H378" s="9" t="s">
        <v>13</v>
      </c>
      <c r="I378" s="9"/>
      <c r="J378" s="9"/>
      <c r="K378" s="9">
        <v>182</v>
      </c>
      <c r="L378" s="9">
        <v>91</v>
      </c>
      <c r="M378" s="9"/>
      <c r="N378" s="9"/>
      <c r="O378" s="9"/>
      <c r="P378" s="9" t="s">
        <v>193</v>
      </c>
      <c r="Q378" s="9" t="s">
        <v>193</v>
      </c>
      <c r="S378" s="14">
        <v>50</v>
      </c>
      <c r="T378" s="11"/>
      <c r="U378" s="11"/>
      <c r="V378" s="17">
        <f>COUNTA(TableAllYears[[#This Row],[Thermal Cycling]:[PID+ (2014)]])</f>
        <v>3</v>
      </c>
      <c r="W378" t="s">
        <v>629</v>
      </c>
      <c r="AA378" s="9" t="s">
        <v>476</v>
      </c>
      <c r="AB378" s="9"/>
      <c r="AC378" s="9"/>
      <c r="AD378" s="9"/>
    </row>
    <row r="379" spans="1:30" x14ac:dyDescent="0.3">
      <c r="A379" s="9">
        <v>2024</v>
      </c>
      <c r="B379" s="9" t="s">
        <v>66</v>
      </c>
      <c r="C379" s="9" t="s">
        <v>63</v>
      </c>
      <c r="D379" t="s">
        <v>434</v>
      </c>
      <c r="E379">
        <v>480</v>
      </c>
      <c r="F379">
        <v>525</v>
      </c>
      <c r="G379" s="9" t="s">
        <v>32</v>
      </c>
      <c r="H379" s="9" t="s">
        <v>13</v>
      </c>
      <c r="I379" s="9"/>
      <c r="J379" s="9"/>
      <c r="K379" s="9">
        <v>182</v>
      </c>
      <c r="L379" s="9">
        <v>91</v>
      </c>
      <c r="M379" s="9"/>
      <c r="N379" s="9"/>
      <c r="O379" s="9"/>
      <c r="P379" s="9" t="s">
        <v>193</v>
      </c>
      <c r="Q379" s="9" t="s">
        <v>193</v>
      </c>
      <c r="S379" s="14">
        <v>50</v>
      </c>
      <c r="T379" s="11"/>
      <c r="U379" s="11"/>
      <c r="V379" s="17">
        <f>COUNTA(TableAllYears[[#This Row],[Thermal Cycling]:[PID+ (2014)]])</f>
        <v>3</v>
      </c>
      <c r="W379" t="s">
        <v>629</v>
      </c>
      <c r="AA379" s="9" t="s">
        <v>476</v>
      </c>
      <c r="AB379" s="9"/>
      <c r="AC379" s="9"/>
      <c r="AD379" s="9"/>
    </row>
    <row r="380" spans="1:30" x14ac:dyDescent="0.3">
      <c r="A380" s="9">
        <v>2024</v>
      </c>
      <c r="B380" s="9" t="s">
        <v>65</v>
      </c>
      <c r="C380" s="9" t="s">
        <v>63</v>
      </c>
      <c r="D380" t="s">
        <v>434</v>
      </c>
      <c r="E380">
        <v>480</v>
      </c>
      <c r="F380">
        <v>525</v>
      </c>
      <c r="G380" s="9" t="s">
        <v>11</v>
      </c>
      <c r="H380" s="9" t="s">
        <v>13</v>
      </c>
      <c r="I380" s="9"/>
      <c r="J380" s="9"/>
      <c r="K380" s="9">
        <v>182</v>
      </c>
      <c r="L380" s="9">
        <v>91</v>
      </c>
      <c r="M380" s="9"/>
      <c r="N380" s="9"/>
      <c r="O380" s="9"/>
      <c r="P380" s="9" t="s">
        <v>193</v>
      </c>
      <c r="Q380" s="9" t="s">
        <v>193</v>
      </c>
      <c r="S380" s="14">
        <v>50</v>
      </c>
      <c r="T380" s="11"/>
      <c r="U380" s="11"/>
      <c r="V380" s="17">
        <f>COUNTA(TableAllYears[[#This Row],[Thermal Cycling]:[PID+ (2014)]])</f>
        <v>3</v>
      </c>
      <c r="W380" t="s">
        <v>629</v>
      </c>
      <c r="AA380" s="9" t="s">
        <v>476</v>
      </c>
      <c r="AB380" s="9"/>
      <c r="AC380" s="9"/>
      <c r="AD380" s="9"/>
    </row>
    <row r="381" spans="1:30" x14ac:dyDescent="0.3">
      <c r="A381" s="9">
        <v>2024</v>
      </c>
      <c r="B381" s="9" t="s">
        <v>887</v>
      </c>
      <c r="C381" s="9" t="s">
        <v>63</v>
      </c>
      <c r="D381" t="s">
        <v>429</v>
      </c>
      <c r="E381">
        <v>530</v>
      </c>
      <c r="F381">
        <v>575</v>
      </c>
      <c r="G381" s="9" t="s">
        <v>32</v>
      </c>
      <c r="H381" s="9" t="s">
        <v>13</v>
      </c>
      <c r="I381" s="9"/>
      <c r="J381" s="9"/>
      <c r="K381" s="9">
        <v>182</v>
      </c>
      <c r="L381" s="9">
        <v>91</v>
      </c>
      <c r="M381" s="9"/>
      <c r="N381" s="9"/>
      <c r="O381" s="9"/>
      <c r="P381" s="9" t="s">
        <v>193</v>
      </c>
      <c r="Q381" s="9" t="s">
        <v>193</v>
      </c>
      <c r="S381" s="14">
        <v>50</v>
      </c>
      <c r="T381" s="11"/>
      <c r="U381" s="11"/>
      <c r="V381" s="17">
        <f>COUNTA(TableAllYears[[#This Row],[Thermal Cycling]:[PID+ (2014)]])</f>
        <v>3</v>
      </c>
      <c r="W381" t="s">
        <v>629</v>
      </c>
      <c r="AA381" s="9" t="s">
        <v>476</v>
      </c>
      <c r="AB381" s="9"/>
      <c r="AC381" s="9"/>
      <c r="AD381" s="9"/>
    </row>
    <row r="382" spans="1:30" x14ac:dyDescent="0.3">
      <c r="A382" s="9">
        <v>2024</v>
      </c>
      <c r="B382" s="9" t="s">
        <v>326</v>
      </c>
      <c r="C382" s="9" t="s">
        <v>63</v>
      </c>
      <c r="D382" t="s">
        <v>429</v>
      </c>
      <c r="E382">
        <v>530</v>
      </c>
      <c r="F382">
        <v>575</v>
      </c>
      <c r="G382" s="9" t="s">
        <v>11</v>
      </c>
      <c r="H382" s="9" t="s">
        <v>13</v>
      </c>
      <c r="I382" s="9"/>
      <c r="J382" s="9"/>
      <c r="K382" s="9">
        <v>182</v>
      </c>
      <c r="L382" s="9">
        <v>91</v>
      </c>
      <c r="M382" s="9"/>
      <c r="N382" s="9"/>
      <c r="O382" s="9"/>
      <c r="P382" s="9" t="s">
        <v>193</v>
      </c>
      <c r="Q382" s="9" t="s">
        <v>193</v>
      </c>
      <c r="S382" s="14">
        <v>50</v>
      </c>
      <c r="T382" s="11"/>
      <c r="U382" s="11"/>
      <c r="V382" s="17">
        <f>COUNTA(TableAllYears[[#This Row],[Thermal Cycling]:[PID+ (2014)]])</f>
        <v>3</v>
      </c>
      <c r="W382" t="s">
        <v>629</v>
      </c>
      <c r="AA382" s="9" t="s">
        <v>476</v>
      </c>
      <c r="AB382" s="9"/>
      <c r="AC382" s="9"/>
      <c r="AD382" s="9"/>
    </row>
    <row r="383" spans="1:30" x14ac:dyDescent="0.3">
      <c r="A383" s="9">
        <v>2024</v>
      </c>
      <c r="B383" s="9" t="s">
        <v>888</v>
      </c>
      <c r="C383" s="9" t="s">
        <v>63</v>
      </c>
      <c r="D383" t="s">
        <v>431</v>
      </c>
      <c r="E383">
        <v>580</v>
      </c>
      <c r="F383">
        <v>625</v>
      </c>
      <c r="G383" s="9" t="s">
        <v>32</v>
      </c>
      <c r="H383" s="9" t="s">
        <v>13</v>
      </c>
      <c r="I383" s="9"/>
      <c r="J383" s="9"/>
      <c r="K383" s="9">
        <v>182</v>
      </c>
      <c r="L383" s="9">
        <v>91</v>
      </c>
      <c r="M383" s="9"/>
      <c r="N383" s="9"/>
      <c r="O383" s="9"/>
      <c r="P383" s="9" t="s">
        <v>193</v>
      </c>
      <c r="Q383" s="9" t="s">
        <v>193</v>
      </c>
      <c r="S383" s="14">
        <v>50</v>
      </c>
      <c r="T383" s="11"/>
      <c r="U383" s="11"/>
      <c r="V383" s="17">
        <f>COUNTA(TableAllYears[[#This Row],[Thermal Cycling]:[PID+ (2014)]])</f>
        <v>3</v>
      </c>
      <c r="W383" t="s">
        <v>629</v>
      </c>
      <c r="AA383" s="9" t="s">
        <v>476</v>
      </c>
      <c r="AB383" s="9"/>
      <c r="AC383" s="9"/>
      <c r="AD383" s="9"/>
    </row>
    <row r="384" spans="1:30" x14ac:dyDescent="0.3">
      <c r="A384" s="9">
        <v>2024</v>
      </c>
      <c r="B384" s="9" t="s">
        <v>327</v>
      </c>
      <c r="C384" s="9" t="s">
        <v>63</v>
      </c>
      <c r="D384" t="s">
        <v>431</v>
      </c>
      <c r="E384">
        <v>580</v>
      </c>
      <c r="F384">
        <v>625</v>
      </c>
      <c r="G384" s="9" t="s">
        <v>11</v>
      </c>
      <c r="H384" s="9" t="s">
        <v>13</v>
      </c>
      <c r="I384" s="9"/>
      <c r="J384" s="9"/>
      <c r="K384" s="9">
        <v>182</v>
      </c>
      <c r="L384" s="9">
        <v>91</v>
      </c>
      <c r="M384" s="9"/>
      <c r="N384" s="9"/>
      <c r="O384" s="9"/>
      <c r="P384" s="9" t="s">
        <v>193</v>
      </c>
      <c r="Q384" s="9" t="s">
        <v>193</v>
      </c>
      <c r="S384" s="14">
        <v>50</v>
      </c>
      <c r="T384" s="11"/>
      <c r="U384" s="11"/>
      <c r="V384" s="17">
        <f>COUNTA(TableAllYears[[#This Row],[Thermal Cycling]:[PID+ (2014)]])</f>
        <v>3</v>
      </c>
      <c r="W384" t="s">
        <v>629</v>
      </c>
      <c r="AA384" s="9" t="s">
        <v>476</v>
      </c>
      <c r="AB384" s="9"/>
      <c r="AC384" s="9"/>
      <c r="AD384" s="9"/>
    </row>
    <row r="385" spans="1:30" x14ac:dyDescent="0.3">
      <c r="A385">
        <v>2023</v>
      </c>
      <c r="B385" t="s">
        <v>69</v>
      </c>
      <c r="C385" t="s">
        <v>63</v>
      </c>
      <c r="D385" t="s">
        <v>429</v>
      </c>
      <c r="E385">
        <v>530</v>
      </c>
      <c r="F385">
        <v>575</v>
      </c>
      <c r="G385" t="s">
        <v>11</v>
      </c>
      <c r="H385" t="s">
        <v>13</v>
      </c>
      <c r="I385">
        <v>144</v>
      </c>
      <c r="K385">
        <v>182</v>
      </c>
      <c r="L385" s="9"/>
      <c r="M385" s="9"/>
      <c r="N385" s="9"/>
      <c r="O385" s="9" t="s">
        <v>193</v>
      </c>
      <c r="P385" s="9" t="s">
        <v>193</v>
      </c>
      <c r="Q385" s="9" t="s">
        <v>193</v>
      </c>
      <c r="S385" s="14"/>
      <c r="T385" s="11"/>
      <c r="U385" s="11"/>
      <c r="V385" s="17">
        <f>COUNTA(TableAllYears[[#This Row],[Thermal Cycling]:[PID+ (2014)]])</f>
        <v>3</v>
      </c>
      <c r="W385" s="9" t="s">
        <v>64</v>
      </c>
      <c r="X385" s="9"/>
      <c r="Y385" s="9"/>
      <c r="Z385" s="9"/>
      <c r="AA385" s="9" t="s">
        <v>30</v>
      </c>
      <c r="AB385" s="9"/>
      <c r="AC385" s="9"/>
      <c r="AD385" s="9"/>
    </row>
    <row r="386" spans="1:30" x14ac:dyDescent="0.3">
      <c r="A386">
        <v>2023</v>
      </c>
      <c r="B386" t="s">
        <v>325</v>
      </c>
      <c r="C386" t="s">
        <v>63</v>
      </c>
      <c r="D386" t="s">
        <v>192</v>
      </c>
      <c r="E386">
        <v>380</v>
      </c>
      <c r="F386">
        <v>425</v>
      </c>
      <c r="G386" t="s">
        <v>32</v>
      </c>
      <c r="H386" t="s">
        <v>13</v>
      </c>
      <c r="I386">
        <v>108</v>
      </c>
      <c r="K386">
        <v>182</v>
      </c>
      <c r="L386" s="9"/>
      <c r="M386" s="9"/>
      <c r="N386" s="9"/>
      <c r="O386" s="9"/>
      <c r="P386" s="9" t="s">
        <v>193</v>
      </c>
      <c r="Q386" s="9" t="s">
        <v>193</v>
      </c>
      <c r="S386" s="14"/>
      <c r="T386" s="11"/>
      <c r="U386" s="11"/>
      <c r="V386" s="17">
        <f>COUNTA(TableAllYears[[#This Row],[Thermal Cycling]:[PID+ (2014)]])</f>
        <v>2</v>
      </c>
      <c r="W386" s="9" t="s">
        <v>64</v>
      </c>
      <c r="X386" s="9"/>
      <c r="Y386" s="9"/>
      <c r="Z386" s="9"/>
      <c r="AA386" s="9" t="s">
        <v>30</v>
      </c>
      <c r="AB386" s="9"/>
      <c r="AC386" s="9"/>
      <c r="AD386" s="9"/>
    </row>
    <row r="387" spans="1:30" x14ac:dyDescent="0.3">
      <c r="A387">
        <v>2023</v>
      </c>
      <c r="B387" t="s">
        <v>66</v>
      </c>
      <c r="C387" t="s">
        <v>63</v>
      </c>
      <c r="D387" t="s">
        <v>434</v>
      </c>
      <c r="E387">
        <v>480</v>
      </c>
      <c r="F387">
        <v>525</v>
      </c>
      <c r="G387" t="s">
        <v>32</v>
      </c>
      <c r="H387" t="s">
        <v>13</v>
      </c>
      <c r="I387">
        <v>132</v>
      </c>
      <c r="K387">
        <v>182</v>
      </c>
      <c r="L387" s="9"/>
      <c r="M387" s="9"/>
      <c r="N387" s="9"/>
      <c r="O387" s="9"/>
      <c r="P387" s="9" t="s">
        <v>193</v>
      </c>
      <c r="Q387" s="9" t="s">
        <v>193</v>
      </c>
      <c r="S387" s="14"/>
      <c r="T387" s="11"/>
      <c r="U387" s="11"/>
      <c r="V387" s="17">
        <f>COUNTA(TableAllYears[[#This Row],[Thermal Cycling]:[PID+ (2014)]])</f>
        <v>2</v>
      </c>
      <c r="W387" s="9" t="s">
        <v>64</v>
      </c>
      <c r="X387" s="9"/>
      <c r="Y387" s="9"/>
      <c r="Z387" s="9"/>
      <c r="AA387" s="9" t="s">
        <v>30</v>
      </c>
      <c r="AB387" s="9"/>
      <c r="AC387" s="9"/>
      <c r="AD387" s="9"/>
    </row>
    <row r="388" spans="1:30" x14ac:dyDescent="0.3">
      <c r="A388">
        <v>2023</v>
      </c>
      <c r="B388" t="s">
        <v>65</v>
      </c>
      <c r="C388" t="s">
        <v>63</v>
      </c>
      <c r="D388" t="s">
        <v>434</v>
      </c>
      <c r="E388">
        <v>480</v>
      </c>
      <c r="F388">
        <v>525</v>
      </c>
      <c r="G388" t="s">
        <v>11</v>
      </c>
      <c r="H388" t="s">
        <v>13</v>
      </c>
      <c r="I388">
        <v>132</v>
      </c>
      <c r="K388">
        <v>182</v>
      </c>
      <c r="L388" s="9"/>
      <c r="M388" s="9"/>
      <c r="N388" s="9"/>
      <c r="O388" s="9"/>
      <c r="P388" s="9" t="s">
        <v>193</v>
      </c>
      <c r="Q388" s="9" t="s">
        <v>193</v>
      </c>
      <c r="S388" s="14"/>
      <c r="T388" s="11"/>
      <c r="U388" s="11"/>
      <c r="V388" s="17">
        <f>COUNTA(TableAllYears[[#This Row],[Thermal Cycling]:[PID+ (2014)]])</f>
        <v>2</v>
      </c>
      <c r="W388" s="9" t="s">
        <v>64</v>
      </c>
      <c r="X388" s="9"/>
      <c r="Y388" s="9"/>
      <c r="Z388" s="9"/>
      <c r="AA388" s="9" t="s">
        <v>30</v>
      </c>
      <c r="AB388" s="9"/>
      <c r="AC388" s="9"/>
      <c r="AD388" s="9"/>
    </row>
    <row r="389" spans="1:30" x14ac:dyDescent="0.3">
      <c r="A389">
        <v>2023</v>
      </c>
      <c r="B389" t="s">
        <v>326</v>
      </c>
      <c r="C389" t="s">
        <v>63</v>
      </c>
      <c r="D389" t="s">
        <v>429</v>
      </c>
      <c r="E389">
        <v>530</v>
      </c>
      <c r="F389">
        <v>575</v>
      </c>
      <c r="G389" t="s">
        <v>11</v>
      </c>
      <c r="H389" t="s">
        <v>13</v>
      </c>
      <c r="I389">
        <v>144</v>
      </c>
      <c r="K389">
        <v>182</v>
      </c>
      <c r="L389" s="9"/>
      <c r="M389" s="9"/>
      <c r="N389" s="9"/>
      <c r="O389" s="9"/>
      <c r="P389" s="9" t="s">
        <v>193</v>
      </c>
      <c r="Q389" s="9" t="s">
        <v>193</v>
      </c>
      <c r="S389" s="14"/>
      <c r="T389" s="11"/>
      <c r="U389" s="11"/>
      <c r="V389" s="17">
        <f>COUNTA(TableAllYears[[#This Row],[Thermal Cycling]:[PID+ (2014)]])</f>
        <v>2</v>
      </c>
      <c r="W389" s="9" t="s">
        <v>64</v>
      </c>
      <c r="X389" s="9"/>
      <c r="Y389" s="9"/>
      <c r="Z389" s="9"/>
      <c r="AA389" s="9" t="s">
        <v>30</v>
      </c>
      <c r="AB389" s="9"/>
      <c r="AC389" s="9"/>
      <c r="AD389" s="9"/>
    </row>
    <row r="390" spans="1:30" x14ac:dyDescent="0.3">
      <c r="A390">
        <v>2023</v>
      </c>
      <c r="B390" t="s">
        <v>327</v>
      </c>
      <c r="C390" t="s">
        <v>63</v>
      </c>
      <c r="D390" t="s">
        <v>431</v>
      </c>
      <c r="E390">
        <v>580</v>
      </c>
      <c r="F390">
        <v>625</v>
      </c>
      <c r="G390" t="s">
        <v>11</v>
      </c>
      <c r="H390" t="s">
        <v>13</v>
      </c>
      <c r="I390">
        <v>156</v>
      </c>
      <c r="K390">
        <v>182</v>
      </c>
      <c r="L390" s="9"/>
      <c r="M390" s="9"/>
      <c r="N390" s="9"/>
      <c r="O390" s="9"/>
      <c r="P390" s="9" t="s">
        <v>193</v>
      </c>
      <c r="Q390" s="9" t="s">
        <v>193</v>
      </c>
      <c r="S390" s="14"/>
      <c r="T390" s="11"/>
      <c r="U390" s="11"/>
      <c r="V390" s="17">
        <f>COUNTA(TableAllYears[[#This Row],[Thermal Cycling]:[PID+ (2014)]])</f>
        <v>2</v>
      </c>
      <c r="W390" s="9" t="s">
        <v>64</v>
      </c>
      <c r="X390" s="9"/>
      <c r="Y390" s="9"/>
      <c r="Z390" s="9"/>
      <c r="AA390" s="9" t="s">
        <v>30</v>
      </c>
      <c r="AB390" s="9"/>
      <c r="AC390" s="9"/>
      <c r="AD390" s="9"/>
    </row>
    <row r="391" spans="1:30" x14ac:dyDescent="0.3">
      <c r="A391">
        <v>2020</v>
      </c>
      <c r="B391" t="s">
        <v>589</v>
      </c>
      <c r="C391" t="s">
        <v>63</v>
      </c>
      <c r="L391" s="9"/>
      <c r="M391" s="9" t="s">
        <v>193</v>
      </c>
      <c r="N391" s="9" t="s">
        <v>193</v>
      </c>
      <c r="O391" s="9"/>
      <c r="P391" s="9"/>
      <c r="Q391" s="9"/>
      <c r="S391" s="14"/>
      <c r="T391" s="11"/>
      <c r="U391" s="11"/>
      <c r="V391" s="17">
        <f>COUNTA(TableAllYears[[#This Row],[Thermal Cycling]:[PID+ (2014)]])</f>
        <v>2</v>
      </c>
      <c r="W391" s="9" t="s">
        <v>629</v>
      </c>
      <c r="X391" s="9"/>
      <c r="Y391" s="9"/>
      <c r="Z391" s="9"/>
      <c r="AA391" s="9" t="s">
        <v>476</v>
      </c>
      <c r="AB391" s="9"/>
      <c r="AC391" s="9"/>
      <c r="AD391" s="9"/>
    </row>
    <row r="392" spans="1:30" x14ac:dyDescent="0.3">
      <c r="A392">
        <v>2020</v>
      </c>
      <c r="B392" t="s">
        <v>588</v>
      </c>
      <c r="C392" t="s">
        <v>63</v>
      </c>
      <c r="L392" s="9"/>
      <c r="M392" s="9" t="s">
        <v>193</v>
      </c>
      <c r="N392" s="9" t="s">
        <v>193</v>
      </c>
      <c r="O392" s="9"/>
      <c r="P392" s="9"/>
      <c r="Q392" s="9"/>
      <c r="S392" s="14"/>
      <c r="T392" s="11"/>
      <c r="U392" s="11"/>
      <c r="V392" s="17">
        <f>COUNTA(TableAllYears[[#This Row],[Thermal Cycling]:[PID+ (2014)]])</f>
        <v>2</v>
      </c>
      <c r="W392" s="9" t="s">
        <v>629</v>
      </c>
      <c r="X392" s="9"/>
      <c r="Y392" s="9"/>
      <c r="Z392" s="9"/>
      <c r="AA392" s="9" t="s">
        <v>476</v>
      </c>
      <c r="AB392" s="9"/>
      <c r="AC392" s="9"/>
      <c r="AD392" s="9"/>
    </row>
    <row r="393" spans="1:30" x14ac:dyDescent="0.3">
      <c r="A393">
        <v>2022</v>
      </c>
      <c r="B393" t="s">
        <v>68</v>
      </c>
      <c r="C393" t="s">
        <v>63</v>
      </c>
      <c r="D393" t="s">
        <v>46</v>
      </c>
      <c r="E393">
        <v>405</v>
      </c>
      <c r="F393">
        <v>450</v>
      </c>
      <c r="G393" t="s">
        <v>11</v>
      </c>
      <c r="H393" t="s">
        <v>13</v>
      </c>
      <c r="I393">
        <v>120</v>
      </c>
      <c r="J393" t="s">
        <v>29</v>
      </c>
      <c r="K393">
        <v>182</v>
      </c>
      <c r="L393" s="9"/>
      <c r="M393" s="9"/>
      <c r="N393" s="9"/>
      <c r="O393" s="9"/>
      <c r="P393" s="9" t="s">
        <v>193</v>
      </c>
      <c r="Q393" s="9"/>
      <c r="S393" s="14"/>
      <c r="T393" s="11"/>
      <c r="U393" s="11"/>
      <c r="V393" s="17">
        <f>COUNTA(TableAllYears[[#This Row],[Thermal Cycling]:[PID+ (2014)]])</f>
        <v>1</v>
      </c>
      <c r="W393" s="9" t="s">
        <v>64</v>
      </c>
      <c r="X393" s="9"/>
      <c r="Y393" s="9"/>
      <c r="Z393" s="9"/>
      <c r="AA393" s="9" t="s">
        <v>30</v>
      </c>
      <c r="AB393" s="9"/>
      <c r="AC393" s="9"/>
      <c r="AD393" s="9"/>
    </row>
    <row r="394" spans="1:30" x14ac:dyDescent="0.3">
      <c r="A394">
        <v>2022</v>
      </c>
      <c r="B394" t="s">
        <v>67</v>
      </c>
      <c r="C394" t="s">
        <v>63</v>
      </c>
      <c r="D394" t="s">
        <v>46</v>
      </c>
      <c r="E394">
        <v>405</v>
      </c>
      <c r="F394">
        <v>450</v>
      </c>
      <c r="G394" t="s">
        <v>32</v>
      </c>
      <c r="H394" t="s">
        <v>13</v>
      </c>
      <c r="I394">
        <v>120</v>
      </c>
      <c r="J394" t="s">
        <v>29</v>
      </c>
      <c r="K394">
        <v>182</v>
      </c>
      <c r="L394" s="9"/>
      <c r="M394" s="9"/>
      <c r="N394" s="9"/>
      <c r="O394" s="9"/>
      <c r="P394" s="9" t="s">
        <v>193</v>
      </c>
      <c r="Q394" s="9"/>
      <c r="S394" s="14"/>
      <c r="T394" s="11"/>
      <c r="U394" s="11"/>
      <c r="V394" s="17">
        <f>COUNTA(TableAllYears[[#This Row],[Thermal Cycling]:[PID+ (2014)]])</f>
        <v>1</v>
      </c>
      <c r="W394" s="9" t="s">
        <v>64</v>
      </c>
      <c r="X394" s="9"/>
      <c r="Y394" s="9"/>
      <c r="Z394" s="9"/>
      <c r="AA394" s="9" t="s">
        <v>30</v>
      </c>
      <c r="AB394" s="9"/>
      <c r="AC394" s="9"/>
      <c r="AD394" s="9"/>
    </row>
    <row r="395" spans="1:30" x14ac:dyDescent="0.3">
      <c r="A395">
        <v>2022</v>
      </c>
      <c r="B395" t="s">
        <v>66</v>
      </c>
      <c r="C395" t="s">
        <v>63</v>
      </c>
      <c r="D395" t="s">
        <v>31</v>
      </c>
      <c r="E395">
        <v>455</v>
      </c>
      <c r="F395">
        <v>500</v>
      </c>
      <c r="G395" t="s">
        <v>32</v>
      </c>
      <c r="H395" t="s">
        <v>13</v>
      </c>
      <c r="I395">
        <v>132</v>
      </c>
      <c r="J395" t="s">
        <v>29</v>
      </c>
      <c r="K395">
        <v>182</v>
      </c>
      <c r="L395" s="9"/>
      <c r="M395" s="9"/>
      <c r="N395" s="9"/>
      <c r="O395" s="9"/>
      <c r="P395" s="9" t="s">
        <v>193</v>
      </c>
      <c r="Q395" s="9"/>
      <c r="S395" s="14"/>
      <c r="T395" s="11"/>
      <c r="U395" s="11"/>
      <c r="V395" s="17">
        <f>COUNTA(TableAllYears[[#This Row],[Thermal Cycling]:[PID+ (2014)]])</f>
        <v>1</v>
      </c>
      <c r="W395" s="9" t="s">
        <v>64</v>
      </c>
      <c r="X395" s="9"/>
      <c r="Y395" s="9"/>
      <c r="Z395" s="9"/>
      <c r="AA395" s="9" t="s">
        <v>30</v>
      </c>
      <c r="AB395" s="9"/>
      <c r="AC395" s="9"/>
      <c r="AD395" s="9"/>
    </row>
    <row r="396" spans="1:30" x14ac:dyDescent="0.3">
      <c r="A396">
        <v>2022</v>
      </c>
      <c r="B396" t="s">
        <v>65</v>
      </c>
      <c r="C396" t="s">
        <v>63</v>
      </c>
      <c r="D396" t="s">
        <v>31</v>
      </c>
      <c r="E396">
        <v>455</v>
      </c>
      <c r="F396">
        <v>500</v>
      </c>
      <c r="G396" t="s">
        <v>11</v>
      </c>
      <c r="H396" t="s">
        <v>13</v>
      </c>
      <c r="I396">
        <v>132</v>
      </c>
      <c r="J396" t="s">
        <v>29</v>
      </c>
      <c r="K396">
        <v>182</v>
      </c>
      <c r="L396" s="9"/>
      <c r="M396" s="9"/>
      <c r="N396" s="9"/>
      <c r="O396" s="9"/>
      <c r="P396" s="9" t="s">
        <v>193</v>
      </c>
      <c r="Q396" s="9"/>
      <c r="S396" s="14"/>
      <c r="T396" s="11"/>
      <c r="U396" s="11"/>
      <c r="V396" s="17">
        <f>COUNTA(TableAllYears[[#This Row],[Thermal Cycling]:[PID+ (2014)]])</f>
        <v>1</v>
      </c>
      <c r="W396" s="9" t="s">
        <v>64</v>
      </c>
      <c r="X396" s="9"/>
      <c r="Y396" s="9"/>
      <c r="Z396" s="9"/>
      <c r="AA396" s="9" t="s">
        <v>30</v>
      </c>
      <c r="AB396" s="9"/>
      <c r="AC396" s="9"/>
      <c r="AD396" s="9"/>
    </row>
    <row r="397" spans="1:30" x14ac:dyDescent="0.3">
      <c r="A397">
        <v>2022</v>
      </c>
      <c r="B397" t="s">
        <v>69</v>
      </c>
      <c r="C397" t="s">
        <v>63</v>
      </c>
      <c r="D397" t="s">
        <v>34</v>
      </c>
      <c r="E397">
        <v>505</v>
      </c>
      <c r="F397">
        <v>550</v>
      </c>
      <c r="G397" t="s">
        <v>11</v>
      </c>
      <c r="H397" t="s">
        <v>13</v>
      </c>
      <c r="I397">
        <v>144</v>
      </c>
      <c r="J397" t="s">
        <v>29</v>
      </c>
      <c r="K397">
        <v>182</v>
      </c>
      <c r="L397" s="9"/>
      <c r="M397" s="9"/>
      <c r="N397" s="9"/>
      <c r="O397" s="9"/>
      <c r="P397" s="9" t="s">
        <v>193</v>
      </c>
      <c r="Q397" s="9"/>
      <c r="S397" s="14"/>
      <c r="T397" s="11"/>
      <c r="U397" s="11"/>
      <c r="V397" s="17">
        <f>COUNTA(TableAllYears[[#This Row],[Thermal Cycling]:[PID+ (2014)]])</f>
        <v>1</v>
      </c>
      <c r="W397" s="9" t="s">
        <v>64</v>
      </c>
      <c r="X397" s="9"/>
      <c r="Y397" s="9"/>
      <c r="Z397" s="9"/>
      <c r="AA397" s="9" t="s">
        <v>30</v>
      </c>
      <c r="AB397" s="9"/>
      <c r="AC397" s="9"/>
      <c r="AD397" s="9"/>
    </row>
    <row r="398" spans="1:30" x14ac:dyDescent="0.3">
      <c r="A398">
        <v>2022</v>
      </c>
      <c r="B398" t="s">
        <v>326</v>
      </c>
      <c r="C398" t="s">
        <v>63</v>
      </c>
      <c r="D398" t="s">
        <v>34</v>
      </c>
      <c r="E398">
        <v>505</v>
      </c>
      <c r="F398">
        <v>550</v>
      </c>
      <c r="G398" t="s">
        <v>11</v>
      </c>
      <c r="H398" t="s">
        <v>13</v>
      </c>
      <c r="I398">
        <v>144</v>
      </c>
      <c r="J398" t="s">
        <v>29</v>
      </c>
      <c r="K398">
        <v>182</v>
      </c>
      <c r="L398" s="9"/>
      <c r="M398" s="9"/>
      <c r="N398" s="9"/>
      <c r="O398" s="9"/>
      <c r="P398" s="9" t="s">
        <v>193</v>
      </c>
      <c r="Q398" s="9"/>
      <c r="S398" s="14"/>
      <c r="T398" s="11"/>
      <c r="U398" s="11"/>
      <c r="V398" s="17">
        <f>COUNTA(TableAllYears[[#This Row],[Thermal Cycling]:[PID+ (2014)]])</f>
        <v>1</v>
      </c>
      <c r="W398" s="9" t="s">
        <v>64</v>
      </c>
      <c r="X398" s="9"/>
      <c r="Y398" s="9"/>
      <c r="Z398" s="9"/>
      <c r="AA398" s="9" t="s">
        <v>30</v>
      </c>
      <c r="AB398" s="9"/>
      <c r="AC398" s="9"/>
      <c r="AD398" s="9"/>
    </row>
    <row r="399" spans="1:30" x14ac:dyDescent="0.3">
      <c r="A399">
        <v>2022</v>
      </c>
      <c r="B399" t="s">
        <v>72</v>
      </c>
      <c r="C399" t="s">
        <v>70</v>
      </c>
      <c r="D399" t="s">
        <v>46</v>
      </c>
      <c r="E399">
        <v>405</v>
      </c>
      <c r="F399">
        <v>450</v>
      </c>
      <c r="G399" t="s">
        <v>28</v>
      </c>
      <c r="H399" t="s">
        <v>73</v>
      </c>
      <c r="I399">
        <v>144</v>
      </c>
      <c r="J399" t="s">
        <v>29</v>
      </c>
      <c r="K399">
        <v>158.75</v>
      </c>
      <c r="L399" s="9"/>
      <c r="M399" s="9" t="s">
        <v>193</v>
      </c>
      <c r="N399" s="9"/>
      <c r="O399" s="9"/>
      <c r="P399" s="9" t="s">
        <v>193</v>
      </c>
      <c r="Q399" s="9" t="s">
        <v>193</v>
      </c>
      <c r="R399" t="s">
        <v>193</v>
      </c>
      <c r="S399" s="14"/>
      <c r="T399" s="11"/>
      <c r="U399" s="11"/>
      <c r="V399" s="17">
        <f>COUNTA(TableAllYears[[#This Row],[Thermal Cycling]:[PID+ (2014)]])</f>
        <v>4</v>
      </c>
      <c r="W399" s="9" t="s">
        <v>74</v>
      </c>
      <c r="X399" s="9"/>
      <c r="Y399" s="9"/>
      <c r="Z399" s="9"/>
      <c r="AA399" s="9" t="s">
        <v>30</v>
      </c>
      <c r="AB399" s="9"/>
      <c r="AC399" s="9"/>
      <c r="AD399" s="9"/>
    </row>
    <row r="400" spans="1:30" x14ac:dyDescent="0.3">
      <c r="A400">
        <v>2022</v>
      </c>
      <c r="B400" t="s">
        <v>71</v>
      </c>
      <c r="C400" t="s">
        <v>70</v>
      </c>
      <c r="D400" t="s">
        <v>10</v>
      </c>
      <c r="E400">
        <v>305</v>
      </c>
      <c r="F400">
        <v>350</v>
      </c>
      <c r="G400" t="s">
        <v>28</v>
      </c>
      <c r="H400" t="s">
        <v>73</v>
      </c>
      <c r="I400">
        <v>120</v>
      </c>
      <c r="J400" t="s">
        <v>29</v>
      </c>
      <c r="K400">
        <v>158.75</v>
      </c>
      <c r="L400" s="9"/>
      <c r="M400" s="9" t="s">
        <v>193</v>
      </c>
      <c r="N400" s="9"/>
      <c r="O400" s="9"/>
      <c r="P400" s="9" t="s">
        <v>193</v>
      </c>
      <c r="Q400" s="9" t="s">
        <v>193</v>
      </c>
      <c r="S400" s="14"/>
      <c r="T400" s="11"/>
      <c r="U400" s="11"/>
      <c r="V400" s="17">
        <f>COUNTA(TableAllYears[[#This Row],[Thermal Cycling]:[PID+ (2014)]])</f>
        <v>3</v>
      </c>
      <c r="W400" s="9" t="s">
        <v>74</v>
      </c>
      <c r="X400" s="9"/>
      <c r="Y400" s="9"/>
      <c r="Z400" s="9"/>
      <c r="AA400" s="9" t="s">
        <v>30</v>
      </c>
      <c r="AB400" s="9"/>
      <c r="AC400" s="9"/>
      <c r="AD400" s="9"/>
    </row>
    <row r="401" spans="1:30" x14ac:dyDescent="0.3">
      <c r="A401">
        <v>2021</v>
      </c>
      <c r="B401" t="s">
        <v>560</v>
      </c>
      <c r="C401" t="s">
        <v>70</v>
      </c>
      <c r="L401" s="9"/>
      <c r="M401" s="9"/>
      <c r="N401" s="9"/>
      <c r="O401" s="9"/>
      <c r="P401" s="9" t="s">
        <v>193</v>
      </c>
      <c r="Q401" s="9" t="s">
        <v>193</v>
      </c>
      <c r="S401" s="14"/>
      <c r="T401" s="11"/>
      <c r="U401" s="11"/>
      <c r="V401" s="17">
        <f>COUNTA(TableAllYears[[#This Row],[Thermal Cycling]:[PID+ (2014)]])</f>
        <v>2</v>
      </c>
      <c r="W401" s="9"/>
      <c r="X401" s="9"/>
      <c r="Y401" s="9"/>
      <c r="Z401" s="9"/>
      <c r="AA401" s="9"/>
      <c r="AB401" s="9"/>
      <c r="AC401" s="9"/>
      <c r="AD401" s="9"/>
    </row>
    <row r="402" spans="1:30" x14ac:dyDescent="0.3">
      <c r="A402">
        <v>2021</v>
      </c>
      <c r="B402" t="s">
        <v>71</v>
      </c>
      <c r="C402" t="s">
        <v>70</v>
      </c>
      <c r="L402" s="9"/>
      <c r="M402" s="9"/>
      <c r="N402" s="9"/>
      <c r="O402" s="9"/>
      <c r="P402" s="9" t="s">
        <v>193</v>
      </c>
      <c r="Q402" s="9" t="s">
        <v>193</v>
      </c>
      <c r="S402" s="14"/>
      <c r="T402" s="11"/>
      <c r="U402" s="11"/>
      <c r="V402" s="17">
        <f>COUNTA(TableAllYears[[#This Row],[Thermal Cycling]:[PID+ (2014)]])</f>
        <v>2</v>
      </c>
      <c r="W402" s="9"/>
      <c r="X402" s="9"/>
      <c r="Y402" s="9"/>
      <c r="Z402" s="9"/>
      <c r="AA402" s="9"/>
      <c r="AB402" s="9"/>
      <c r="AC402" s="9"/>
      <c r="AD402" s="9"/>
    </row>
    <row r="403" spans="1:30" x14ac:dyDescent="0.3">
      <c r="A403">
        <v>2021</v>
      </c>
      <c r="B403" t="s">
        <v>559</v>
      </c>
      <c r="C403" t="s">
        <v>70</v>
      </c>
      <c r="L403" s="9"/>
      <c r="M403" s="9"/>
      <c r="N403" s="9"/>
      <c r="O403" s="9"/>
      <c r="P403" s="9" t="s">
        <v>193</v>
      </c>
      <c r="Q403" s="9" t="s">
        <v>193</v>
      </c>
      <c r="S403" s="14"/>
      <c r="T403" s="11"/>
      <c r="U403" s="11"/>
      <c r="V403" s="17">
        <f>COUNTA(TableAllYears[[#This Row],[Thermal Cycling]:[PID+ (2014)]])</f>
        <v>2</v>
      </c>
      <c r="W403" s="9"/>
      <c r="X403" s="9"/>
      <c r="Y403" s="9"/>
      <c r="Z403" s="9"/>
      <c r="AA403" s="9"/>
      <c r="AB403" s="9"/>
      <c r="AC403" s="9"/>
      <c r="AD403" s="9"/>
    </row>
    <row r="404" spans="1:30" x14ac:dyDescent="0.3">
      <c r="A404" s="9">
        <v>2024</v>
      </c>
      <c r="B404" s="9" t="s">
        <v>852</v>
      </c>
      <c r="C404" s="9" t="s">
        <v>75</v>
      </c>
      <c r="D404" t="s">
        <v>431</v>
      </c>
      <c r="E404">
        <v>580</v>
      </c>
      <c r="F404">
        <v>625</v>
      </c>
      <c r="G404" s="9" t="s">
        <v>28</v>
      </c>
      <c r="H404" s="9" t="s">
        <v>55</v>
      </c>
      <c r="I404" s="9"/>
      <c r="J404" s="9"/>
      <c r="K404" s="9">
        <v>182</v>
      </c>
      <c r="L404" s="9">
        <v>91</v>
      </c>
      <c r="M404" s="9" t="s">
        <v>193</v>
      </c>
      <c r="N404" s="9"/>
      <c r="O404" s="9" t="s">
        <v>193</v>
      </c>
      <c r="P404" s="9"/>
      <c r="Q404" s="9" t="s">
        <v>193</v>
      </c>
      <c r="R404" t="s">
        <v>193</v>
      </c>
      <c r="S404" s="14">
        <v>45</v>
      </c>
      <c r="T404" s="11"/>
      <c r="U404" s="11"/>
      <c r="V404" s="17">
        <f>COUNTA(TableAllYears[[#This Row],[Thermal Cycling]:[PID+ (2014)]])</f>
        <v>5</v>
      </c>
      <c r="W404" t="s">
        <v>1130</v>
      </c>
      <c r="X404" t="s">
        <v>76</v>
      </c>
      <c r="AA404" s="9" t="s">
        <v>30</v>
      </c>
      <c r="AB404" s="9" t="s">
        <v>77</v>
      </c>
      <c r="AC404" s="9"/>
      <c r="AD404" s="9"/>
    </row>
    <row r="405" spans="1:30" x14ac:dyDescent="0.3">
      <c r="A405" s="9">
        <v>2024</v>
      </c>
      <c r="B405" s="9" t="s">
        <v>257</v>
      </c>
      <c r="C405" s="9" t="s">
        <v>75</v>
      </c>
      <c r="D405" t="s">
        <v>192</v>
      </c>
      <c r="E405">
        <v>380</v>
      </c>
      <c r="F405">
        <v>425</v>
      </c>
      <c r="G405" s="9" t="s">
        <v>11</v>
      </c>
      <c r="H405" s="9" t="s">
        <v>13</v>
      </c>
      <c r="I405" s="9"/>
      <c r="J405" s="9"/>
      <c r="K405" s="9">
        <v>182</v>
      </c>
      <c r="L405" s="9">
        <v>91</v>
      </c>
      <c r="M405" s="9"/>
      <c r="N405" s="9" t="s">
        <v>193</v>
      </c>
      <c r="O405" s="9"/>
      <c r="P405" s="9" t="s">
        <v>193</v>
      </c>
      <c r="Q405" s="9" t="s">
        <v>193</v>
      </c>
      <c r="S405" s="14">
        <v>50</v>
      </c>
      <c r="T405" s="11"/>
      <c r="U405" s="11"/>
      <c r="V405" s="17">
        <f>COUNTA(TableAllYears[[#This Row],[Thermal Cycling]:[PID+ (2014)]])</f>
        <v>4</v>
      </c>
      <c r="W405" t="s">
        <v>1130</v>
      </c>
      <c r="X405" t="s">
        <v>76</v>
      </c>
      <c r="AA405" s="9" t="s">
        <v>30</v>
      </c>
      <c r="AB405" s="9" t="s">
        <v>77</v>
      </c>
      <c r="AC405" s="9"/>
      <c r="AD405" s="9"/>
    </row>
    <row r="406" spans="1:30" x14ac:dyDescent="0.3">
      <c r="A406" s="9">
        <v>2024</v>
      </c>
      <c r="B406" s="9" t="s">
        <v>79</v>
      </c>
      <c r="C406" s="9" t="s">
        <v>75</v>
      </c>
      <c r="D406" t="s">
        <v>430</v>
      </c>
      <c r="E406">
        <v>430</v>
      </c>
      <c r="F406">
        <v>475</v>
      </c>
      <c r="G406" s="9" t="s">
        <v>11</v>
      </c>
      <c r="H406" s="9" t="s">
        <v>13</v>
      </c>
      <c r="I406" s="9"/>
      <c r="J406" s="9"/>
      <c r="K406" s="9">
        <v>182</v>
      </c>
      <c r="L406" s="9">
        <v>91</v>
      </c>
      <c r="M406" s="9"/>
      <c r="N406" s="9" t="s">
        <v>193</v>
      </c>
      <c r="O406" s="9"/>
      <c r="P406" s="9" t="s">
        <v>193</v>
      </c>
      <c r="Q406" s="9" t="s">
        <v>193</v>
      </c>
      <c r="S406" s="14">
        <v>50</v>
      </c>
      <c r="T406" s="11"/>
      <c r="U406" s="11"/>
      <c r="V406" s="17">
        <f>COUNTA(TableAllYears[[#This Row],[Thermal Cycling]:[PID+ (2014)]])</f>
        <v>4</v>
      </c>
      <c r="W406" t="s">
        <v>1130</v>
      </c>
      <c r="X406" t="s">
        <v>76</v>
      </c>
      <c r="AA406" s="9" t="s">
        <v>30</v>
      </c>
      <c r="AB406" s="9" t="s">
        <v>77</v>
      </c>
      <c r="AC406" s="9"/>
      <c r="AD406" s="9"/>
    </row>
    <row r="407" spans="1:30" x14ac:dyDescent="0.3">
      <c r="A407" s="9">
        <v>2024</v>
      </c>
      <c r="B407" s="9" t="s">
        <v>851</v>
      </c>
      <c r="C407" s="9" t="s">
        <v>75</v>
      </c>
      <c r="D407" t="s">
        <v>434</v>
      </c>
      <c r="E407">
        <v>480</v>
      </c>
      <c r="F407">
        <v>525</v>
      </c>
      <c r="G407" s="9" t="s">
        <v>11</v>
      </c>
      <c r="H407" s="9" t="s">
        <v>13</v>
      </c>
      <c r="I407" s="9"/>
      <c r="J407" s="9"/>
      <c r="K407" s="9">
        <v>182</v>
      </c>
      <c r="L407" s="9">
        <v>91</v>
      </c>
      <c r="M407" s="9"/>
      <c r="N407" s="9" t="s">
        <v>193</v>
      </c>
      <c r="O407" s="9"/>
      <c r="P407" s="9" t="s">
        <v>193</v>
      </c>
      <c r="Q407" s="9" t="s">
        <v>193</v>
      </c>
      <c r="S407" s="14">
        <v>50</v>
      </c>
      <c r="T407" s="11"/>
      <c r="U407" s="11"/>
      <c r="V407" s="17">
        <f>COUNTA(TableAllYears[[#This Row],[Thermal Cycling]:[PID+ (2014)]])</f>
        <v>4</v>
      </c>
      <c r="W407" t="s">
        <v>1130</v>
      </c>
      <c r="X407" t="s">
        <v>76</v>
      </c>
      <c r="AA407" s="9" t="s">
        <v>30</v>
      </c>
      <c r="AB407" s="9" t="s">
        <v>77</v>
      </c>
      <c r="AC407" s="9"/>
      <c r="AD407" s="9"/>
    </row>
    <row r="408" spans="1:30" x14ac:dyDescent="0.3">
      <c r="A408" s="9">
        <v>2024</v>
      </c>
      <c r="B408" s="9" t="s">
        <v>81</v>
      </c>
      <c r="C408" s="9" t="s">
        <v>75</v>
      </c>
      <c r="D408" t="s">
        <v>429</v>
      </c>
      <c r="E408">
        <v>530</v>
      </c>
      <c r="F408">
        <v>575</v>
      </c>
      <c r="G408" s="9" t="s">
        <v>11</v>
      </c>
      <c r="H408" s="9" t="s">
        <v>13</v>
      </c>
      <c r="I408" s="9"/>
      <c r="J408" s="9"/>
      <c r="K408" s="9">
        <v>182</v>
      </c>
      <c r="L408" s="9">
        <v>91</v>
      </c>
      <c r="M408" s="9"/>
      <c r="N408" s="9" t="s">
        <v>193</v>
      </c>
      <c r="O408" s="9"/>
      <c r="P408" s="9" t="s">
        <v>193</v>
      </c>
      <c r="Q408" s="9" t="s">
        <v>193</v>
      </c>
      <c r="S408" s="14">
        <v>50</v>
      </c>
      <c r="T408" s="11"/>
      <c r="U408" s="11"/>
      <c r="V408" s="17">
        <f>COUNTA(TableAllYears[[#This Row],[Thermal Cycling]:[PID+ (2014)]])</f>
        <v>4</v>
      </c>
      <c r="W408" t="s">
        <v>1130</v>
      </c>
      <c r="X408" t="s">
        <v>76</v>
      </c>
      <c r="AA408" s="9" t="s">
        <v>30</v>
      </c>
      <c r="AB408" s="9" t="s">
        <v>77</v>
      </c>
      <c r="AC408" s="9"/>
      <c r="AD408" s="9"/>
    </row>
    <row r="409" spans="1:30" x14ac:dyDescent="0.3">
      <c r="A409" s="9">
        <v>2024</v>
      </c>
      <c r="B409" s="9" t="s">
        <v>258</v>
      </c>
      <c r="C409" s="9" t="s">
        <v>75</v>
      </c>
      <c r="D409" t="s">
        <v>431</v>
      </c>
      <c r="E409">
        <v>580</v>
      </c>
      <c r="F409">
        <v>625</v>
      </c>
      <c r="G409" s="9" t="s">
        <v>11</v>
      </c>
      <c r="H409" s="9" t="s">
        <v>13</v>
      </c>
      <c r="I409" s="9"/>
      <c r="J409" s="9"/>
      <c r="K409" s="9">
        <v>182</v>
      </c>
      <c r="L409" s="9">
        <v>91</v>
      </c>
      <c r="M409" s="9"/>
      <c r="N409" s="9" t="s">
        <v>193</v>
      </c>
      <c r="O409" s="9"/>
      <c r="P409" s="9" t="s">
        <v>193</v>
      </c>
      <c r="Q409" s="9" t="s">
        <v>193</v>
      </c>
      <c r="S409" s="14">
        <v>50</v>
      </c>
      <c r="T409" s="11"/>
      <c r="U409" s="11"/>
      <c r="V409" s="17">
        <f>COUNTA(TableAllYears[[#This Row],[Thermal Cycling]:[PID+ (2014)]])</f>
        <v>4</v>
      </c>
      <c r="W409" t="s">
        <v>1130</v>
      </c>
      <c r="X409" t="s">
        <v>76</v>
      </c>
      <c r="AA409" s="9" t="s">
        <v>30</v>
      </c>
      <c r="AB409" s="9" t="s">
        <v>77</v>
      </c>
      <c r="AC409" s="9"/>
      <c r="AD409" s="9"/>
    </row>
    <row r="410" spans="1:30" x14ac:dyDescent="0.3">
      <c r="A410">
        <v>2018</v>
      </c>
      <c r="B410" t="s">
        <v>665</v>
      </c>
      <c r="C410" t="s">
        <v>75</v>
      </c>
      <c r="L410" s="9"/>
      <c r="M410" s="9" t="s">
        <v>193</v>
      </c>
      <c r="N410" s="9" t="s">
        <v>193</v>
      </c>
      <c r="O410" s="9" t="s">
        <v>193</v>
      </c>
      <c r="P410" s="9" t="s">
        <v>193</v>
      </c>
      <c r="Q410" s="9"/>
      <c r="S410" s="14"/>
      <c r="T410" s="11"/>
      <c r="U410" s="11"/>
      <c r="V410" s="17">
        <f>COUNTA(TableAllYears[[#This Row],[Thermal Cycling]:[PID+ (2014)]])</f>
        <v>4</v>
      </c>
      <c r="W410" s="9" t="s">
        <v>76</v>
      </c>
      <c r="X410" s="9"/>
      <c r="Y410" s="9"/>
      <c r="Z410" s="9"/>
      <c r="AA410" s="9" t="s">
        <v>77</v>
      </c>
      <c r="AB410" s="9"/>
      <c r="AC410" s="9"/>
      <c r="AD410" s="9"/>
    </row>
    <row r="411" spans="1:30" x14ac:dyDescent="0.3">
      <c r="A411">
        <v>2023</v>
      </c>
      <c r="B411" t="s">
        <v>257</v>
      </c>
      <c r="C411" t="s">
        <v>75</v>
      </c>
      <c r="D411" t="s">
        <v>192</v>
      </c>
      <c r="E411">
        <v>380</v>
      </c>
      <c r="F411">
        <v>425</v>
      </c>
      <c r="G411" t="s">
        <v>11</v>
      </c>
      <c r="H411" t="s">
        <v>13</v>
      </c>
      <c r="I411">
        <v>108</v>
      </c>
      <c r="K411">
        <v>182</v>
      </c>
      <c r="L411" s="9"/>
      <c r="M411" s="9"/>
      <c r="N411" s="9"/>
      <c r="O411" s="9" t="s">
        <v>193</v>
      </c>
      <c r="P411" s="9" t="s">
        <v>193</v>
      </c>
      <c r="Q411" s="9" t="s">
        <v>193</v>
      </c>
      <c r="S411" s="14"/>
      <c r="T411" s="11"/>
      <c r="U411" s="11"/>
      <c r="V411" s="17">
        <f>COUNTA(TableAllYears[[#This Row],[Thermal Cycling]:[PID+ (2014)]])</f>
        <v>3</v>
      </c>
      <c r="W411" s="9" t="s">
        <v>76</v>
      </c>
      <c r="X411" s="9"/>
      <c r="Y411" s="9"/>
      <c r="Z411" s="9"/>
      <c r="AA411" s="9" t="s">
        <v>77</v>
      </c>
      <c r="AB411" s="9"/>
      <c r="AC411" s="9"/>
      <c r="AD411" s="9"/>
    </row>
    <row r="412" spans="1:30" x14ac:dyDescent="0.3">
      <c r="A412">
        <v>2023</v>
      </c>
      <c r="B412" t="s">
        <v>79</v>
      </c>
      <c r="C412" t="s">
        <v>75</v>
      </c>
      <c r="D412" t="s">
        <v>430</v>
      </c>
      <c r="E412">
        <v>430</v>
      </c>
      <c r="F412">
        <v>475</v>
      </c>
      <c r="G412" t="s">
        <v>11</v>
      </c>
      <c r="H412" t="s">
        <v>13</v>
      </c>
      <c r="I412">
        <v>120</v>
      </c>
      <c r="K412">
        <v>182</v>
      </c>
      <c r="L412" s="9"/>
      <c r="M412" s="9"/>
      <c r="N412" s="9"/>
      <c r="O412" s="9" t="s">
        <v>193</v>
      </c>
      <c r="P412" s="9" t="s">
        <v>193</v>
      </c>
      <c r="Q412" s="9" t="s">
        <v>193</v>
      </c>
      <c r="S412" s="14"/>
      <c r="T412" s="11"/>
      <c r="U412" s="11"/>
      <c r="V412" s="17">
        <f>COUNTA(TableAllYears[[#This Row],[Thermal Cycling]:[PID+ (2014)]])</f>
        <v>3</v>
      </c>
      <c r="W412" s="9" t="s">
        <v>76</v>
      </c>
      <c r="X412" s="9"/>
      <c r="Y412" s="9"/>
      <c r="Z412" s="9"/>
      <c r="AA412" s="9" t="s">
        <v>77</v>
      </c>
      <c r="AB412" s="9"/>
      <c r="AC412" s="9"/>
      <c r="AD412" s="9"/>
    </row>
    <row r="413" spans="1:30" x14ac:dyDescent="0.3">
      <c r="A413">
        <v>2023</v>
      </c>
      <c r="B413" t="s">
        <v>81</v>
      </c>
      <c r="C413" t="s">
        <v>75</v>
      </c>
      <c r="D413" t="s">
        <v>429</v>
      </c>
      <c r="E413">
        <v>530</v>
      </c>
      <c r="F413">
        <v>575</v>
      </c>
      <c r="G413" t="s">
        <v>11</v>
      </c>
      <c r="H413" t="s">
        <v>13</v>
      </c>
      <c r="I413">
        <v>144</v>
      </c>
      <c r="K413">
        <v>182</v>
      </c>
      <c r="L413" s="9"/>
      <c r="M413" s="9"/>
      <c r="N413" s="9"/>
      <c r="O413" s="9" t="s">
        <v>193</v>
      </c>
      <c r="P413" s="9" t="s">
        <v>193</v>
      </c>
      <c r="Q413" s="9" t="s">
        <v>193</v>
      </c>
      <c r="S413" s="14"/>
      <c r="T413" s="11"/>
      <c r="U413" s="11"/>
      <c r="V413" s="17">
        <f>COUNTA(TableAllYears[[#This Row],[Thermal Cycling]:[PID+ (2014)]])</f>
        <v>3</v>
      </c>
      <c r="W413" s="9" t="s">
        <v>76</v>
      </c>
      <c r="X413" s="9"/>
      <c r="Y413" s="9"/>
      <c r="Z413" s="9"/>
      <c r="AA413" s="9" t="s">
        <v>77</v>
      </c>
      <c r="AB413" s="9"/>
      <c r="AC413" s="9"/>
      <c r="AD413" s="9"/>
    </row>
    <row r="414" spans="1:30" x14ac:dyDescent="0.3">
      <c r="A414">
        <v>2022</v>
      </c>
      <c r="B414" t="s">
        <v>79</v>
      </c>
      <c r="C414" t="s">
        <v>75</v>
      </c>
      <c r="D414" t="s">
        <v>46</v>
      </c>
      <c r="E414">
        <v>405</v>
      </c>
      <c r="F414">
        <v>450</v>
      </c>
      <c r="G414" t="s">
        <v>11</v>
      </c>
      <c r="H414" t="s">
        <v>13</v>
      </c>
      <c r="I414">
        <v>120</v>
      </c>
      <c r="J414" t="s">
        <v>29</v>
      </c>
      <c r="K414">
        <v>182</v>
      </c>
      <c r="L414" s="9"/>
      <c r="M414" s="9" t="s">
        <v>193</v>
      </c>
      <c r="N414" s="9"/>
      <c r="O414" s="9"/>
      <c r="P414" s="9"/>
      <c r="Q414" s="9" t="s">
        <v>193</v>
      </c>
      <c r="R414" t="s">
        <v>193</v>
      </c>
      <c r="S414" s="14"/>
      <c r="T414" s="11"/>
      <c r="U414" s="11"/>
      <c r="V414" s="17">
        <f>COUNTA(TableAllYears[[#This Row],[Thermal Cycling]:[PID+ (2014)]])</f>
        <v>3</v>
      </c>
      <c r="W414" s="9" t="s">
        <v>76</v>
      </c>
      <c r="X414" s="9"/>
      <c r="Y414" s="9"/>
      <c r="Z414" s="9"/>
      <c r="AA414" s="9" t="s">
        <v>77</v>
      </c>
      <c r="AB414" s="9"/>
      <c r="AC414" s="9"/>
      <c r="AD414" s="9"/>
    </row>
    <row r="415" spans="1:30" x14ac:dyDescent="0.3">
      <c r="A415">
        <v>2022</v>
      </c>
      <c r="B415" t="s">
        <v>81</v>
      </c>
      <c r="C415" t="s">
        <v>75</v>
      </c>
      <c r="D415" t="s">
        <v>34</v>
      </c>
      <c r="E415">
        <v>505</v>
      </c>
      <c r="F415">
        <v>550</v>
      </c>
      <c r="G415" t="s">
        <v>11</v>
      </c>
      <c r="H415" t="s">
        <v>13</v>
      </c>
      <c r="I415">
        <v>144</v>
      </c>
      <c r="J415" t="s">
        <v>29</v>
      </c>
      <c r="K415">
        <v>182</v>
      </c>
      <c r="L415" s="9"/>
      <c r="M415" s="9" t="s">
        <v>193</v>
      </c>
      <c r="N415" s="9"/>
      <c r="O415" s="9"/>
      <c r="P415" s="9"/>
      <c r="Q415" s="9" t="s">
        <v>193</v>
      </c>
      <c r="R415" t="s">
        <v>193</v>
      </c>
      <c r="S415" s="14"/>
      <c r="T415" s="11"/>
      <c r="U415" s="11"/>
      <c r="V415" s="17">
        <f>COUNTA(TableAllYears[[#This Row],[Thermal Cycling]:[PID+ (2014)]])</f>
        <v>3</v>
      </c>
      <c r="W415" s="9" t="s">
        <v>76</v>
      </c>
      <c r="X415" s="9"/>
      <c r="Y415" s="9"/>
      <c r="Z415" s="9"/>
      <c r="AA415" s="9" t="s">
        <v>77</v>
      </c>
      <c r="AB415" s="9"/>
      <c r="AC415" s="9"/>
      <c r="AD415" s="9"/>
    </row>
    <row r="416" spans="1:30" x14ac:dyDescent="0.3">
      <c r="A416">
        <v>2020</v>
      </c>
      <c r="B416" t="s">
        <v>591</v>
      </c>
      <c r="C416" t="s">
        <v>75</v>
      </c>
      <c r="L416" s="9"/>
      <c r="M416" s="9" t="s">
        <v>193</v>
      </c>
      <c r="N416" s="9" t="s">
        <v>193</v>
      </c>
      <c r="O416" s="9"/>
      <c r="P416" s="9" t="s">
        <v>193</v>
      </c>
      <c r="Q416" s="9"/>
      <c r="S416" s="14"/>
      <c r="T416" s="11"/>
      <c r="U416" s="11"/>
      <c r="V416" s="17">
        <f>COUNTA(TableAllYears[[#This Row],[Thermal Cycling]:[PID+ (2014)]])</f>
        <v>3</v>
      </c>
      <c r="W416" s="9" t="s">
        <v>76</v>
      </c>
      <c r="X416" s="9"/>
      <c r="Y416" s="9"/>
      <c r="Z416" s="9"/>
      <c r="AA416" s="9" t="s">
        <v>77</v>
      </c>
      <c r="AB416" s="9"/>
      <c r="AC416" s="9"/>
      <c r="AD416" s="9"/>
    </row>
    <row r="417" spans="1:30" x14ac:dyDescent="0.3">
      <c r="A417">
        <v>2020</v>
      </c>
      <c r="B417" t="s">
        <v>592</v>
      </c>
      <c r="C417" t="s">
        <v>75</v>
      </c>
      <c r="L417" s="9"/>
      <c r="M417" s="9" t="s">
        <v>193</v>
      </c>
      <c r="N417" s="9" t="s">
        <v>193</v>
      </c>
      <c r="O417" s="9"/>
      <c r="P417" s="9"/>
      <c r="Q417" s="9"/>
      <c r="R417" t="s">
        <v>193</v>
      </c>
      <c r="S417" s="14"/>
      <c r="T417" s="11"/>
      <c r="U417" s="11"/>
      <c r="V417" s="17">
        <f>COUNTA(TableAllYears[[#This Row],[Thermal Cycling]:[PID+ (2014)]])</f>
        <v>3</v>
      </c>
      <c r="W417" s="9" t="s">
        <v>76</v>
      </c>
      <c r="X417" s="9"/>
      <c r="Y417" s="9"/>
      <c r="Z417" s="9"/>
      <c r="AA417" s="9" t="s">
        <v>77</v>
      </c>
      <c r="AB417" s="9"/>
      <c r="AC417" s="9"/>
      <c r="AD417" s="9"/>
    </row>
    <row r="418" spans="1:30" x14ac:dyDescent="0.3">
      <c r="A418">
        <v>2020</v>
      </c>
      <c r="B418" t="s">
        <v>590</v>
      </c>
      <c r="C418" t="s">
        <v>75</v>
      </c>
      <c r="L418" s="9"/>
      <c r="M418" s="9" t="s">
        <v>193</v>
      </c>
      <c r="N418" s="9" t="s">
        <v>193</v>
      </c>
      <c r="O418" s="9"/>
      <c r="P418" s="9" t="s">
        <v>193</v>
      </c>
      <c r="Q418" s="9"/>
      <c r="S418" s="14"/>
      <c r="T418" s="11"/>
      <c r="U418" s="11"/>
      <c r="V418" s="17">
        <f>COUNTA(TableAllYears[[#This Row],[Thermal Cycling]:[PID+ (2014)]])</f>
        <v>3</v>
      </c>
      <c r="W418" s="9" t="s">
        <v>76</v>
      </c>
      <c r="X418" s="9"/>
      <c r="Y418" s="9"/>
      <c r="Z418" s="9"/>
      <c r="AA418" s="9" t="s">
        <v>77</v>
      </c>
      <c r="AB418" s="9"/>
      <c r="AC418" s="9"/>
      <c r="AD418" s="9"/>
    </row>
    <row r="419" spans="1:30" x14ac:dyDescent="0.3">
      <c r="A419" s="9">
        <v>2024</v>
      </c>
      <c r="B419" s="9" t="s">
        <v>847</v>
      </c>
      <c r="C419" s="9" t="s">
        <v>75</v>
      </c>
      <c r="D419" t="s">
        <v>430</v>
      </c>
      <c r="E419">
        <v>430</v>
      </c>
      <c r="F419">
        <v>475</v>
      </c>
      <c r="G419" s="9" t="s">
        <v>28</v>
      </c>
      <c r="H419" s="9" t="s">
        <v>55</v>
      </c>
      <c r="I419" s="9"/>
      <c r="J419" s="9"/>
      <c r="K419" s="9">
        <v>182</v>
      </c>
      <c r="L419" s="9">
        <v>91</v>
      </c>
      <c r="M419" s="9" t="s">
        <v>193</v>
      </c>
      <c r="N419" s="9"/>
      <c r="O419" s="9"/>
      <c r="P419" s="9"/>
      <c r="Q419" s="9" t="s">
        <v>193</v>
      </c>
      <c r="S419" s="14"/>
      <c r="T419" s="11"/>
      <c r="U419" s="11"/>
      <c r="V419" s="17">
        <f>COUNTA(TableAllYears[[#This Row],[Thermal Cycling]:[PID+ (2014)]])</f>
        <v>2</v>
      </c>
      <c r="W419" t="s">
        <v>1130</v>
      </c>
      <c r="X419" t="s">
        <v>76</v>
      </c>
      <c r="AA419" s="9" t="s">
        <v>30</v>
      </c>
      <c r="AB419" s="9" t="s">
        <v>77</v>
      </c>
      <c r="AC419" s="9"/>
      <c r="AD419" s="9"/>
    </row>
    <row r="420" spans="1:30" x14ac:dyDescent="0.3">
      <c r="A420" s="9">
        <v>2024</v>
      </c>
      <c r="B420" s="9" t="s">
        <v>849</v>
      </c>
      <c r="C420" s="9" t="s">
        <v>75</v>
      </c>
      <c r="D420" t="s">
        <v>434</v>
      </c>
      <c r="E420">
        <v>480</v>
      </c>
      <c r="F420">
        <v>525</v>
      </c>
      <c r="G420" s="9" t="s">
        <v>28</v>
      </c>
      <c r="H420" s="9" t="s">
        <v>55</v>
      </c>
      <c r="I420" s="9"/>
      <c r="J420" s="9"/>
      <c r="K420" s="9">
        <v>182</v>
      </c>
      <c r="L420" s="9">
        <v>91</v>
      </c>
      <c r="M420" s="9" t="s">
        <v>193</v>
      </c>
      <c r="N420" s="9"/>
      <c r="O420" s="9"/>
      <c r="P420" s="9"/>
      <c r="Q420" s="9" t="s">
        <v>193</v>
      </c>
      <c r="S420" s="14"/>
      <c r="T420" s="11"/>
      <c r="U420" s="11"/>
      <c r="V420" s="17">
        <f>COUNTA(TableAllYears[[#This Row],[Thermal Cycling]:[PID+ (2014)]])</f>
        <v>2</v>
      </c>
      <c r="W420" t="s">
        <v>1130</v>
      </c>
      <c r="X420" t="s">
        <v>76</v>
      </c>
      <c r="AA420" s="9" t="s">
        <v>30</v>
      </c>
      <c r="AB420" s="9" t="s">
        <v>77</v>
      </c>
      <c r="AC420" s="9"/>
      <c r="AD420" s="9"/>
    </row>
    <row r="421" spans="1:30" x14ac:dyDescent="0.3">
      <c r="A421">
        <v>2023</v>
      </c>
      <c r="B421" t="s">
        <v>258</v>
      </c>
      <c r="C421" t="s">
        <v>75</v>
      </c>
      <c r="D421" t="s">
        <v>431</v>
      </c>
      <c r="E421">
        <v>580</v>
      </c>
      <c r="F421">
        <v>625</v>
      </c>
      <c r="G421" t="s">
        <v>11</v>
      </c>
      <c r="H421" t="s">
        <v>13</v>
      </c>
      <c r="I421">
        <v>156</v>
      </c>
      <c r="K421">
        <v>182</v>
      </c>
      <c r="L421" s="9"/>
      <c r="M421" s="9"/>
      <c r="N421" s="9"/>
      <c r="O421" s="9"/>
      <c r="P421" s="9" t="s">
        <v>193</v>
      </c>
      <c r="Q421" s="9" t="s">
        <v>193</v>
      </c>
      <c r="S421" s="14"/>
      <c r="T421" s="11"/>
      <c r="U421" s="11"/>
      <c r="V421" s="17">
        <f>COUNTA(TableAllYears[[#This Row],[Thermal Cycling]:[PID+ (2014)]])</f>
        <v>2</v>
      </c>
      <c r="W421" s="9" t="s">
        <v>76</v>
      </c>
      <c r="X421" s="9"/>
      <c r="Y421" s="9"/>
      <c r="Z421" s="9"/>
      <c r="AA421" s="9" t="s">
        <v>77</v>
      </c>
      <c r="AB421" s="9"/>
      <c r="AC421" s="9"/>
      <c r="AD421" s="9"/>
    </row>
    <row r="422" spans="1:30" x14ac:dyDescent="0.3">
      <c r="A422">
        <v>2022</v>
      </c>
      <c r="B422" t="s">
        <v>78</v>
      </c>
      <c r="C422" t="s">
        <v>75</v>
      </c>
      <c r="D422" t="s">
        <v>10</v>
      </c>
      <c r="E422">
        <v>305</v>
      </c>
      <c r="F422">
        <v>350</v>
      </c>
      <c r="G422" t="s">
        <v>11</v>
      </c>
      <c r="H422" t="s">
        <v>13</v>
      </c>
      <c r="I422">
        <v>60</v>
      </c>
      <c r="J422" t="s">
        <v>15</v>
      </c>
      <c r="K422">
        <v>158.75</v>
      </c>
      <c r="L422" s="9"/>
      <c r="M422" s="9"/>
      <c r="N422" s="9" t="s">
        <v>193</v>
      </c>
      <c r="O422" s="9"/>
      <c r="P422" s="9"/>
      <c r="Q422" s="9" t="s">
        <v>193</v>
      </c>
      <c r="S422" s="14"/>
      <c r="T422" s="11"/>
      <c r="U422" s="11"/>
      <c r="V422" s="17">
        <f>COUNTA(TableAllYears[[#This Row],[Thermal Cycling]:[PID+ (2014)]])</f>
        <v>2</v>
      </c>
      <c r="W422" s="9" t="s">
        <v>76</v>
      </c>
      <c r="X422" s="9"/>
      <c r="Y422" s="9"/>
      <c r="Z422" s="9"/>
      <c r="AA422" s="9" t="s">
        <v>77</v>
      </c>
      <c r="AB422" s="9"/>
      <c r="AC422" s="9"/>
      <c r="AD422" s="9"/>
    </row>
    <row r="423" spans="1:30" x14ac:dyDescent="0.3">
      <c r="A423">
        <v>2022</v>
      </c>
      <c r="B423" t="s">
        <v>80</v>
      </c>
      <c r="C423" t="s">
        <v>75</v>
      </c>
      <c r="D423" t="s">
        <v>12</v>
      </c>
      <c r="E423">
        <v>355</v>
      </c>
      <c r="F423">
        <v>400</v>
      </c>
      <c r="G423" t="s">
        <v>11</v>
      </c>
      <c r="H423" t="s">
        <v>13</v>
      </c>
      <c r="I423">
        <v>72</v>
      </c>
      <c r="J423" t="s">
        <v>15</v>
      </c>
      <c r="K423">
        <v>158.75</v>
      </c>
      <c r="L423" s="9"/>
      <c r="M423" s="9"/>
      <c r="N423" s="9" t="s">
        <v>193</v>
      </c>
      <c r="O423" s="9"/>
      <c r="P423" s="9"/>
      <c r="Q423" s="9" t="s">
        <v>193</v>
      </c>
      <c r="S423" s="14"/>
      <c r="T423" s="11"/>
      <c r="U423" s="11"/>
      <c r="V423" s="17">
        <f>COUNTA(TableAllYears[[#This Row],[Thermal Cycling]:[PID+ (2014)]])</f>
        <v>2</v>
      </c>
      <c r="W423" s="9" t="s">
        <v>76</v>
      </c>
      <c r="X423" s="9"/>
      <c r="Y423" s="9"/>
      <c r="Z423" s="9"/>
      <c r="AA423" s="9" t="s">
        <v>77</v>
      </c>
      <c r="AB423" s="9"/>
      <c r="AC423" s="9"/>
      <c r="AD423" s="9"/>
    </row>
    <row r="424" spans="1:30" x14ac:dyDescent="0.3">
      <c r="A424">
        <v>2021</v>
      </c>
      <c r="B424" t="s">
        <v>543</v>
      </c>
      <c r="C424" t="s">
        <v>75</v>
      </c>
      <c r="L424" s="9"/>
      <c r="M424" s="9"/>
      <c r="N424" s="9" t="s">
        <v>193</v>
      </c>
      <c r="O424" s="9"/>
      <c r="P424" s="9"/>
      <c r="Q424" s="9" t="s">
        <v>193</v>
      </c>
      <c r="S424" s="14"/>
      <c r="T424" s="11"/>
      <c r="U424" s="11"/>
      <c r="V424" s="17">
        <f>COUNTA(TableAllYears[[#This Row],[Thermal Cycling]:[PID+ (2014)]])</f>
        <v>2</v>
      </c>
      <c r="W424" s="9"/>
      <c r="X424" s="9"/>
      <c r="Y424" s="9"/>
      <c r="Z424" s="9"/>
      <c r="AA424" s="9"/>
      <c r="AB424" s="9"/>
      <c r="AC424" s="9"/>
      <c r="AD424" s="9"/>
    </row>
    <row r="425" spans="1:30" x14ac:dyDescent="0.3">
      <c r="A425">
        <v>2020</v>
      </c>
      <c r="B425" t="s">
        <v>593</v>
      </c>
      <c r="C425" t="s">
        <v>75</v>
      </c>
      <c r="L425" s="9"/>
      <c r="M425" s="9" t="s">
        <v>193</v>
      </c>
      <c r="N425" s="9" t="s">
        <v>193</v>
      </c>
      <c r="O425" s="9"/>
      <c r="P425" s="9"/>
      <c r="Q425" s="9"/>
      <c r="S425" s="14"/>
      <c r="T425" s="11"/>
      <c r="U425" s="11"/>
      <c r="V425" s="17">
        <f>COUNTA(TableAllYears[[#This Row],[Thermal Cycling]:[PID+ (2014)]])</f>
        <v>2</v>
      </c>
      <c r="W425" s="9" t="s">
        <v>76</v>
      </c>
      <c r="X425" s="9"/>
      <c r="Y425" s="9"/>
      <c r="Z425" s="9"/>
      <c r="AA425" s="9" t="s">
        <v>77</v>
      </c>
      <c r="AB425" s="9"/>
      <c r="AC425" s="9"/>
      <c r="AD425" s="9"/>
    </row>
    <row r="426" spans="1:30" x14ac:dyDescent="0.3">
      <c r="A426">
        <v>2018</v>
      </c>
      <c r="B426" t="s">
        <v>688</v>
      </c>
      <c r="C426" t="s">
        <v>75</v>
      </c>
      <c r="L426" s="9"/>
      <c r="M426" s="9"/>
      <c r="N426" s="9" t="s">
        <v>193</v>
      </c>
      <c r="O426" s="9"/>
      <c r="P426" s="9" t="s">
        <v>193</v>
      </c>
      <c r="Q426" s="9"/>
      <c r="S426" s="14"/>
      <c r="T426" s="11"/>
      <c r="U426" s="11"/>
      <c r="V426" s="17">
        <f>COUNTA(TableAllYears[[#This Row],[Thermal Cycling]:[PID+ (2014)]])</f>
        <v>2</v>
      </c>
      <c r="W426" s="9" t="s">
        <v>76</v>
      </c>
      <c r="X426" s="9"/>
      <c r="Y426" s="9"/>
      <c r="Z426" s="9"/>
      <c r="AA426" s="9" t="s">
        <v>77</v>
      </c>
      <c r="AB426" s="9"/>
      <c r="AC426" s="9"/>
      <c r="AD426" s="9"/>
    </row>
    <row r="427" spans="1:30" x14ac:dyDescent="0.3">
      <c r="A427" s="9">
        <v>2024</v>
      </c>
      <c r="B427" s="9" t="s">
        <v>848</v>
      </c>
      <c r="C427" s="9" t="s">
        <v>75</v>
      </c>
      <c r="D427" t="s">
        <v>430</v>
      </c>
      <c r="E427">
        <v>430</v>
      </c>
      <c r="F427">
        <v>475</v>
      </c>
      <c r="G427" s="9" t="s">
        <v>32</v>
      </c>
      <c r="H427" s="9" t="s">
        <v>55</v>
      </c>
      <c r="I427" s="9"/>
      <c r="J427" s="9"/>
      <c r="K427" s="9">
        <v>182</v>
      </c>
      <c r="L427" s="9">
        <v>91</v>
      </c>
      <c r="M427" s="9"/>
      <c r="N427" s="9"/>
      <c r="O427" s="9"/>
      <c r="P427" s="9"/>
      <c r="Q427" s="9" t="s">
        <v>193</v>
      </c>
      <c r="S427" s="14"/>
      <c r="T427" s="11"/>
      <c r="U427" s="11"/>
      <c r="V427" s="17">
        <f>COUNTA(TableAllYears[[#This Row],[Thermal Cycling]:[PID+ (2014)]])</f>
        <v>1</v>
      </c>
      <c r="W427" t="s">
        <v>1130</v>
      </c>
      <c r="X427" t="s">
        <v>76</v>
      </c>
      <c r="AA427" s="9" t="s">
        <v>30</v>
      </c>
      <c r="AB427" s="9" t="s">
        <v>77</v>
      </c>
      <c r="AC427" s="9"/>
      <c r="AD427" s="9"/>
    </row>
    <row r="428" spans="1:30" x14ac:dyDescent="0.3">
      <c r="A428" s="9">
        <v>2024</v>
      </c>
      <c r="B428" s="9" t="s">
        <v>850</v>
      </c>
      <c r="C428" s="9" t="s">
        <v>75</v>
      </c>
      <c r="D428" t="s">
        <v>434</v>
      </c>
      <c r="E428">
        <v>480</v>
      </c>
      <c r="F428">
        <v>525</v>
      </c>
      <c r="G428" s="9" t="s">
        <v>32</v>
      </c>
      <c r="H428" s="9" t="s">
        <v>55</v>
      </c>
      <c r="I428" s="9"/>
      <c r="J428" s="9"/>
      <c r="K428" s="9">
        <v>182</v>
      </c>
      <c r="L428" s="9">
        <v>91</v>
      </c>
      <c r="M428" s="9"/>
      <c r="N428" s="9"/>
      <c r="O428" s="9"/>
      <c r="P428" s="9"/>
      <c r="Q428" s="9" t="s">
        <v>193</v>
      </c>
      <c r="S428" s="14"/>
      <c r="T428" s="11"/>
      <c r="U428" s="11"/>
      <c r="V428" s="17">
        <f>COUNTA(TableAllYears[[#This Row],[Thermal Cycling]:[PID+ (2014)]])</f>
        <v>1</v>
      </c>
      <c r="W428" t="s">
        <v>1130</v>
      </c>
      <c r="X428" t="s">
        <v>76</v>
      </c>
      <c r="AA428" s="9" t="s">
        <v>30</v>
      </c>
      <c r="AB428" s="9" t="s">
        <v>77</v>
      </c>
      <c r="AC428" s="9"/>
      <c r="AD428" s="9"/>
    </row>
    <row r="429" spans="1:30" x14ac:dyDescent="0.3">
      <c r="A429" s="9">
        <v>2024</v>
      </c>
      <c r="B429" s="9" t="s">
        <v>853</v>
      </c>
      <c r="C429" s="9" t="s">
        <v>75</v>
      </c>
      <c r="D429" t="s">
        <v>431</v>
      </c>
      <c r="E429">
        <v>580</v>
      </c>
      <c r="F429">
        <v>625</v>
      </c>
      <c r="G429" s="9" t="s">
        <v>32</v>
      </c>
      <c r="H429" s="9" t="s">
        <v>55</v>
      </c>
      <c r="I429" s="9"/>
      <c r="J429" s="9"/>
      <c r="K429" s="9">
        <v>182</v>
      </c>
      <c r="L429" s="9">
        <v>91</v>
      </c>
      <c r="M429" s="9"/>
      <c r="N429" s="9"/>
      <c r="O429" s="9"/>
      <c r="P429" s="9"/>
      <c r="Q429" s="9" t="s">
        <v>193</v>
      </c>
      <c r="S429" s="14"/>
      <c r="T429" s="11"/>
      <c r="U429" s="11"/>
      <c r="V429" s="17">
        <f>COUNTA(TableAllYears[[#This Row],[Thermal Cycling]:[PID+ (2014)]])</f>
        <v>1</v>
      </c>
      <c r="W429" t="s">
        <v>1130</v>
      </c>
      <c r="X429" t="s">
        <v>76</v>
      </c>
      <c r="AA429" s="9" t="s">
        <v>30</v>
      </c>
      <c r="AB429" s="9" t="s">
        <v>77</v>
      </c>
      <c r="AC429" s="9"/>
      <c r="AD429" s="9"/>
    </row>
    <row r="430" spans="1:30" x14ac:dyDescent="0.3">
      <c r="A430">
        <v>2021</v>
      </c>
      <c r="B430" t="s">
        <v>569</v>
      </c>
      <c r="C430" t="s">
        <v>75</v>
      </c>
      <c r="L430" s="9"/>
      <c r="M430" s="9"/>
      <c r="N430" s="9"/>
      <c r="O430" s="9"/>
      <c r="P430" s="9"/>
      <c r="Q430" s="9" t="s">
        <v>193</v>
      </c>
      <c r="S430" s="14"/>
      <c r="T430" s="11"/>
      <c r="U430" s="11"/>
      <c r="V430" s="17">
        <f>COUNTA(TableAllYears[[#This Row],[Thermal Cycling]:[PID+ (2014)]])</f>
        <v>1</v>
      </c>
      <c r="W430" s="9"/>
      <c r="X430" s="9"/>
      <c r="Y430" s="9"/>
      <c r="Z430" s="9"/>
      <c r="AA430" s="9"/>
      <c r="AB430" s="9"/>
      <c r="AC430" s="9"/>
      <c r="AD430" s="9"/>
    </row>
    <row r="431" spans="1:30" x14ac:dyDescent="0.3">
      <c r="A431">
        <v>2021</v>
      </c>
      <c r="B431" t="s">
        <v>568</v>
      </c>
      <c r="C431" t="s">
        <v>75</v>
      </c>
      <c r="L431" s="9"/>
      <c r="M431" s="9"/>
      <c r="N431" s="9"/>
      <c r="O431" s="9"/>
      <c r="P431" s="9"/>
      <c r="Q431" s="9" t="s">
        <v>193</v>
      </c>
      <c r="S431" s="14"/>
      <c r="T431" s="11"/>
      <c r="U431" s="11"/>
      <c r="V431" s="17">
        <f>COUNTA(TableAllYears[[#This Row],[Thermal Cycling]:[PID+ (2014)]])</f>
        <v>1</v>
      </c>
      <c r="W431" s="9"/>
      <c r="X431" s="9"/>
      <c r="Y431" s="9"/>
      <c r="Z431" s="9"/>
      <c r="AA431" s="9"/>
      <c r="AB431" s="9"/>
      <c r="AC431" s="9"/>
      <c r="AD431" s="9"/>
    </row>
    <row r="432" spans="1:30" x14ac:dyDescent="0.3">
      <c r="A432">
        <v>2023</v>
      </c>
      <c r="B432" t="s">
        <v>388</v>
      </c>
      <c r="C432" t="s">
        <v>426</v>
      </c>
      <c r="D432" t="s">
        <v>435</v>
      </c>
      <c r="E432">
        <v>675</v>
      </c>
      <c r="G432" t="s">
        <v>28</v>
      </c>
      <c r="H432" t="s">
        <v>141</v>
      </c>
      <c r="I432">
        <v>132</v>
      </c>
      <c r="K432">
        <v>210</v>
      </c>
      <c r="L432" s="9"/>
      <c r="M432" s="9" t="s">
        <v>193</v>
      </c>
      <c r="N432" s="9" t="s">
        <v>193</v>
      </c>
      <c r="O432" s="9" t="s">
        <v>193</v>
      </c>
      <c r="P432" s="9"/>
      <c r="Q432" s="9" t="s">
        <v>193</v>
      </c>
      <c r="R432" t="s">
        <v>193</v>
      </c>
      <c r="S432" s="14"/>
      <c r="T432" s="11"/>
      <c r="U432" s="11"/>
      <c r="V432" s="17">
        <f>COUNTA(TableAllYears[[#This Row],[Thermal Cycling]:[PID+ (2014)]])</f>
        <v>5</v>
      </c>
      <c r="W432" s="9" t="s">
        <v>463</v>
      </c>
      <c r="X432" s="9"/>
      <c r="Y432" s="9"/>
      <c r="Z432" s="9"/>
      <c r="AA432" s="9" t="s">
        <v>30</v>
      </c>
      <c r="AB432" s="9"/>
      <c r="AC432" s="9"/>
      <c r="AD432" s="9"/>
    </row>
    <row r="433" spans="1:30" x14ac:dyDescent="0.3">
      <c r="A433" s="9">
        <v>2024</v>
      </c>
      <c r="B433" s="9" t="s">
        <v>966</v>
      </c>
      <c r="C433" s="9" t="s">
        <v>426</v>
      </c>
      <c r="D433" t="s">
        <v>1118</v>
      </c>
      <c r="E433">
        <v>680</v>
      </c>
      <c r="F433">
        <v>725</v>
      </c>
      <c r="G433" s="9" t="s">
        <v>28</v>
      </c>
      <c r="H433" s="9" t="s">
        <v>141</v>
      </c>
      <c r="I433" s="9"/>
      <c r="J433" s="9"/>
      <c r="K433" s="9">
        <v>210</v>
      </c>
      <c r="L433" s="9">
        <v>105</v>
      </c>
      <c r="M433" s="9" t="s">
        <v>193</v>
      </c>
      <c r="N433" s="9"/>
      <c r="O433" s="9" t="s">
        <v>193</v>
      </c>
      <c r="P433" s="9"/>
      <c r="Q433" s="9" t="s">
        <v>193</v>
      </c>
      <c r="R433" t="s">
        <v>193</v>
      </c>
      <c r="S433" s="14"/>
      <c r="T433" s="11"/>
      <c r="U433" s="11"/>
      <c r="V433" s="17">
        <f>COUNTA(TableAllYears[[#This Row],[Thermal Cycling]:[PID+ (2014)]])</f>
        <v>4</v>
      </c>
      <c r="W433" t="s">
        <v>463</v>
      </c>
      <c r="AA433" s="9" t="s">
        <v>30</v>
      </c>
      <c r="AB433" s="9"/>
      <c r="AC433" s="9"/>
      <c r="AD433" s="9"/>
    </row>
    <row r="434" spans="1:30" x14ac:dyDescent="0.3">
      <c r="A434">
        <v>2023</v>
      </c>
      <c r="B434" t="s">
        <v>387</v>
      </c>
      <c r="C434" t="s">
        <v>426</v>
      </c>
      <c r="D434" t="s">
        <v>432</v>
      </c>
      <c r="E434">
        <v>630</v>
      </c>
      <c r="F434">
        <v>675</v>
      </c>
      <c r="G434" t="s">
        <v>28</v>
      </c>
      <c r="H434" t="s">
        <v>141</v>
      </c>
      <c r="I434">
        <v>120</v>
      </c>
      <c r="K434">
        <v>210</v>
      </c>
      <c r="L434" s="9"/>
      <c r="M434" s="9" t="s">
        <v>193</v>
      </c>
      <c r="N434" s="9" t="s">
        <v>193</v>
      </c>
      <c r="O434" s="9" t="s">
        <v>193</v>
      </c>
      <c r="P434" s="9"/>
      <c r="Q434" s="9" t="s">
        <v>193</v>
      </c>
      <c r="S434" s="14"/>
      <c r="T434" s="11"/>
      <c r="U434" s="11"/>
      <c r="V434" s="17">
        <f>COUNTA(TableAllYears[[#This Row],[Thermal Cycling]:[PID+ (2014)]])</f>
        <v>4</v>
      </c>
      <c r="W434" s="9" t="s">
        <v>463</v>
      </c>
      <c r="X434" s="9"/>
      <c r="Y434" s="9"/>
      <c r="Z434" s="9"/>
      <c r="AA434" s="9" t="s">
        <v>30</v>
      </c>
      <c r="AB434" s="9"/>
      <c r="AC434" s="9"/>
      <c r="AD434" s="9"/>
    </row>
    <row r="435" spans="1:30" x14ac:dyDescent="0.3">
      <c r="A435" s="9">
        <v>2024</v>
      </c>
      <c r="B435" s="9" t="s">
        <v>965</v>
      </c>
      <c r="C435" s="9" t="s">
        <v>426</v>
      </c>
      <c r="D435" t="s">
        <v>432</v>
      </c>
      <c r="E435">
        <v>630</v>
      </c>
      <c r="F435">
        <v>675</v>
      </c>
      <c r="G435" s="9" t="s">
        <v>28</v>
      </c>
      <c r="H435" s="9" t="s">
        <v>141</v>
      </c>
      <c r="I435" s="9"/>
      <c r="J435" s="9"/>
      <c r="K435" s="9">
        <v>210</v>
      </c>
      <c r="L435" s="9">
        <v>105</v>
      </c>
      <c r="M435" s="9" t="s">
        <v>193</v>
      </c>
      <c r="N435" s="9"/>
      <c r="O435" s="9" t="s">
        <v>193</v>
      </c>
      <c r="P435" s="9"/>
      <c r="Q435" s="9" t="s">
        <v>193</v>
      </c>
      <c r="S435" s="14"/>
      <c r="T435" s="11"/>
      <c r="U435" s="11"/>
      <c r="V435" s="17">
        <f>COUNTA(TableAllYears[[#This Row],[Thermal Cycling]:[PID+ (2014)]])</f>
        <v>3</v>
      </c>
      <c r="W435" t="s">
        <v>463</v>
      </c>
      <c r="AA435" s="9" t="s">
        <v>30</v>
      </c>
      <c r="AB435" s="9"/>
      <c r="AC435" s="9"/>
      <c r="AD435" s="9"/>
    </row>
    <row r="436" spans="1:30" x14ac:dyDescent="0.3">
      <c r="A436" s="9">
        <v>2024</v>
      </c>
      <c r="B436" s="9" t="s">
        <v>1020</v>
      </c>
      <c r="C436" s="9" t="s">
        <v>1017</v>
      </c>
      <c r="D436" t="s">
        <v>192</v>
      </c>
      <c r="E436">
        <v>380</v>
      </c>
      <c r="F436">
        <v>425</v>
      </c>
      <c r="G436" s="9" t="s">
        <v>32</v>
      </c>
      <c r="H436" s="9" t="s">
        <v>13</v>
      </c>
      <c r="I436" s="9"/>
      <c r="J436" s="9"/>
      <c r="K436" s="9">
        <v>182</v>
      </c>
      <c r="L436" s="9">
        <v>91</v>
      </c>
      <c r="M436" s="9" t="s">
        <v>193</v>
      </c>
      <c r="N436" s="9" t="s">
        <v>193</v>
      </c>
      <c r="O436" s="9" t="s">
        <v>193</v>
      </c>
      <c r="P436" s="9" t="s">
        <v>193</v>
      </c>
      <c r="Q436" s="9" t="s">
        <v>193</v>
      </c>
      <c r="S436" s="14">
        <v>50</v>
      </c>
      <c r="T436" s="11"/>
      <c r="U436" s="11"/>
      <c r="V436" s="17">
        <f>COUNTA(TableAllYears[[#This Row],[Thermal Cycling]:[PID+ (2014)]])</f>
        <v>6</v>
      </c>
      <c r="W436" t="s">
        <v>1131</v>
      </c>
      <c r="X436" t="s">
        <v>187</v>
      </c>
      <c r="AA436" s="9" t="s">
        <v>188</v>
      </c>
      <c r="AB436" s="9"/>
      <c r="AC436" s="9"/>
      <c r="AD436" s="9"/>
    </row>
    <row r="437" spans="1:30" x14ac:dyDescent="0.3">
      <c r="A437" s="9">
        <v>2024</v>
      </c>
      <c r="B437" s="9" t="s">
        <v>1021</v>
      </c>
      <c r="C437" s="9" t="s">
        <v>1017</v>
      </c>
      <c r="D437" t="s">
        <v>429</v>
      </c>
      <c r="E437">
        <v>530</v>
      </c>
      <c r="F437">
        <v>575</v>
      </c>
      <c r="G437" s="9" t="s">
        <v>32</v>
      </c>
      <c r="H437" s="9" t="s">
        <v>13</v>
      </c>
      <c r="I437" s="9"/>
      <c r="J437" s="9"/>
      <c r="K437" s="9">
        <v>182</v>
      </c>
      <c r="L437" s="9">
        <v>91</v>
      </c>
      <c r="M437" s="9" t="s">
        <v>193</v>
      </c>
      <c r="N437" s="9" t="s">
        <v>193</v>
      </c>
      <c r="O437" s="9" t="s">
        <v>193</v>
      </c>
      <c r="P437" s="9" t="s">
        <v>193</v>
      </c>
      <c r="Q437" s="9" t="s">
        <v>193</v>
      </c>
      <c r="S437" s="14">
        <v>50</v>
      </c>
      <c r="T437" s="11"/>
      <c r="U437" s="11"/>
      <c r="V437" s="17">
        <f>COUNTA(TableAllYears[[#This Row],[Thermal Cycling]:[PID+ (2014)]])</f>
        <v>6</v>
      </c>
      <c r="W437" t="s">
        <v>1131</v>
      </c>
      <c r="X437" t="s">
        <v>187</v>
      </c>
      <c r="AA437" s="9" t="s">
        <v>188</v>
      </c>
      <c r="AB437" s="9"/>
      <c r="AC437" s="9"/>
      <c r="AD437" s="9"/>
    </row>
    <row r="438" spans="1:30" x14ac:dyDescent="0.3">
      <c r="A438" s="9">
        <v>2024</v>
      </c>
      <c r="B438" s="9" t="s">
        <v>1018</v>
      </c>
      <c r="C438" s="9" t="s">
        <v>1017</v>
      </c>
      <c r="D438" t="s">
        <v>192</v>
      </c>
      <c r="E438">
        <v>380</v>
      </c>
      <c r="F438">
        <v>425</v>
      </c>
      <c r="G438" s="9" t="s">
        <v>11</v>
      </c>
      <c r="H438" s="9" t="s">
        <v>13</v>
      </c>
      <c r="I438" s="9"/>
      <c r="J438" s="9"/>
      <c r="K438" s="9">
        <v>182</v>
      </c>
      <c r="L438" s="9">
        <v>91</v>
      </c>
      <c r="M438" s="9"/>
      <c r="N438" s="9"/>
      <c r="O438" s="9" t="s">
        <v>193</v>
      </c>
      <c r="P438" s="9"/>
      <c r="Q438" s="9" t="s">
        <v>193</v>
      </c>
      <c r="S438" s="14">
        <v>50</v>
      </c>
      <c r="T438" s="11"/>
      <c r="U438" s="11"/>
      <c r="V438" s="17">
        <f>COUNTA(TableAllYears[[#This Row],[Thermal Cycling]:[PID+ (2014)]])</f>
        <v>3</v>
      </c>
      <c r="W438" t="s">
        <v>1131</v>
      </c>
      <c r="X438" t="s">
        <v>187</v>
      </c>
      <c r="AA438" s="9" t="s">
        <v>188</v>
      </c>
      <c r="AB438" s="9"/>
      <c r="AC438" s="9"/>
      <c r="AD438" s="9"/>
    </row>
    <row r="439" spans="1:30" x14ac:dyDescent="0.3">
      <c r="A439" s="9">
        <v>2024</v>
      </c>
      <c r="B439" s="9" t="s">
        <v>1019</v>
      </c>
      <c r="C439" s="9" t="s">
        <v>1017</v>
      </c>
      <c r="D439" t="s">
        <v>429</v>
      </c>
      <c r="E439">
        <v>530</v>
      </c>
      <c r="F439">
        <v>575</v>
      </c>
      <c r="G439" s="9" t="s">
        <v>11</v>
      </c>
      <c r="H439" s="9" t="s">
        <v>13</v>
      </c>
      <c r="I439" s="9"/>
      <c r="J439" s="9"/>
      <c r="K439" s="9">
        <v>182</v>
      </c>
      <c r="L439" s="9">
        <v>91</v>
      </c>
      <c r="M439" s="9"/>
      <c r="N439" s="9"/>
      <c r="O439" s="9" t="s">
        <v>193</v>
      </c>
      <c r="P439" s="9"/>
      <c r="Q439" s="9" t="s">
        <v>193</v>
      </c>
      <c r="S439" s="14">
        <v>50</v>
      </c>
      <c r="T439" s="11"/>
      <c r="U439" s="11"/>
      <c r="V439" s="17">
        <f>COUNTA(TableAllYears[[#This Row],[Thermal Cycling]:[PID+ (2014)]])</f>
        <v>3</v>
      </c>
      <c r="W439" t="s">
        <v>1131</v>
      </c>
      <c r="X439" t="s">
        <v>187</v>
      </c>
      <c r="AA439" s="9" t="s">
        <v>188</v>
      </c>
      <c r="AB439" s="9"/>
      <c r="AC439" s="9"/>
      <c r="AD439" s="9"/>
    </row>
    <row r="440" spans="1:30" x14ac:dyDescent="0.3">
      <c r="A440">
        <v>2014</v>
      </c>
      <c r="C440" t="s">
        <v>771</v>
      </c>
      <c r="L440" s="9"/>
      <c r="M440" s="9"/>
      <c r="N440" s="9" t="s">
        <v>193</v>
      </c>
      <c r="O440" s="9" t="s">
        <v>193</v>
      </c>
      <c r="P440" s="9" t="s">
        <v>193</v>
      </c>
      <c r="Q440" s="9"/>
      <c r="S440" s="14"/>
      <c r="T440" s="11" t="s">
        <v>193</v>
      </c>
      <c r="U440" s="11"/>
      <c r="V440" s="17">
        <f>COUNTA(TableAllYears[[#This Row],[Thermal Cycling]:[PID+ (2014)]])</f>
        <v>4</v>
      </c>
      <c r="W440" s="9"/>
      <c r="X440" s="9"/>
      <c r="Y440" s="9"/>
      <c r="Z440" s="9"/>
      <c r="AA440" s="9"/>
      <c r="AB440" s="9"/>
      <c r="AC440" s="9"/>
      <c r="AD440" s="9"/>
    </row>
    <row r="441" spans="1:30" x14ac:dyDescent="0.3">
      <c r="A441" s="9">
        <v>2024</v>
      </c>
      <c r="B441" s="9" t="s">
        <v>815</v>
      </c>
      <c r="C441" s="9" t="s">
        <v>82</v>
      </c>
      <c r="D441" t="s">
        <v>192</v>
      </c>
      <c r="E441">
        <v>380</v>
      </c>
      <c r="F441">
        <v>425</v>
      </c>
      <c r="G441" s="9" t="s">
        <v>11</v>
      </c>
      <c r="H441" s="9" t="s">
        <v>13</v>
      </c>
      <c r="I441" s="9"/>
      <c r="J441" s="9"/>
      <c r="K441" s="9">
        <v>182</v>
      </c>
      <c r="L441" s="9">
        <v>91</v>
      </c>
      <c r="M441" s="9" t="s">
        <v>193</v>
      </c>
      <c r="N441" s="9" t="s">
        <v>193</v>
      </c>
      <c r="O441" s="9" t="s">
        <v>193</v>
      </c>
      <c r="P441" s="9" t="s">
        <v>193</v>
      </c>
      <c r="Q441" s="9" t="s">
        <v>193</v>
      </c>
      <c r="S441" s="14">
        <v>50</v>
      </c>
      <c r="T441" s="11"/>
      <c r="U441" s="11"/>
      <c r="V441" s="17">
        <f>COUNTA(TableAllYears[[#This Row],[Thermal Cycling]:[PID+ (2014)]])</f>
        <v>6</v>
      </c>
      <c r="W441" t="s">
        <v>442</v>
      </c>
      <c r="X441" t="s">
        <v>655</v>
      </c>
      <c r="AA441" s="9" t="s">
        <v>30</v>
      </c>
      <c r="AB441" s="9"/>
      <c r="AC441" s="9"/>
      <c r="AD441" s="9"/>
    </row>
    <row r="442" spans="1:30" x14ac:dyDescent="0.3">
      <c r="A442" s="9">
        <v>2024</v>
      </c>
      <c r="B442" s="9" t="s">
        <v>816</v>
      </c>
      <c r="C442" s="9" t="s">
        <v>82</v>
      </c>
      <c r="D442" t="s">
        <v>192</v>
      </c>
      <c r="E442">
        <v>380</v>
      </c>
      <c r="F442">
        <v>425</v>
      </c>
      <c r="G442" s="9" t="s">
        <v>11</v>
      </c>
      <c r="H442" s="9" t="s">
        <v>13</v>
      </c>
      <c r="I442" s="9"/>
      <c r="J442" s="9"/>
      <c r="K442" s="9">
        <v>182</v>
      </c>
      <c r="L442" s="9">
        <v>91</v>
      </c>
      <c r="M442" s="9" t="s">
        <v>193</v>
      </c>
      <c r="N442" s="9" t="s">
        <v>193</v>
      </c>
      <c r="O442" s="9" t="s">
        <v>193</v>
      </c>
      <c r="P442" s="9" t="s">
        <v>193</v>
      </c>
      <c r="Q442" s="9" t="s">
        <v>193</v>
      </c>
      <c r="S442" s="14">
        <v>50</v>
      </c>
      <c r="T442" s="11"/>
      <c r="U442" s="11"/>
      <c r="V442" s="17">
        <f>COUNTA(TableAllYears[[#This Row],[Thermal Cycling]:[PID+ (2014)]])</f>
        <v>6</v>
      </c>
      <c r="W442" t="s">
        <v>442</v>
      </c>
      <c r="X442" t="s">
        <v>655</v>
      </c>
      <c r="AA442" s="9" t="s">
        <v>30</v>
      </c>
      <c r="AB442" s="9"/>
      <c r="AC442" s="9"/>
      <c r="AD442" s="9"/>
    </row>
    <row r="443" spans="1:30" x14ac:dyDescent="0.3">
      <c r="A443">
        <v>2023</v>
      </c>
      <c r="B443" t="s">
        <v>206</v>
      </c>
      <c r="C443" t="s">
        <v>82</v>
      </c>
      <c r="D443" t="s">
        <v>429</v>
      </c>
      <c r="E443">
        <v>530</v>
      </c>
      <c r="F443">
        <v>575</v>
      </c>
      <c r="G443" t="s">
        <v>28</v>
      </c>
      <c r="H443" t="s">
        <v>13</v>
      </c>
      <c r="I443">
        <v>144</v>
      </c>
      <c r="K443">
        <v>182</v>
      </c>
      <c r="L443" s="9"/>
      <c r="M443" s="9" t="s">
        <v>193</v>
      </c>
      <c r="N443" s="9" t="s">
        <v>193</v>
      </c>
      <c r="O443" s="9" t="s">
        <v>193</v>
      </c>
      <c r="P443" s="9"/>
      <c r="Q443" s="9" t="s">
        <v>193</v>
      </c>
      <c r="R443" t="s">
        <v>193</v>
      </c>
      <c r="S443" s="14"/>
      <c r="T443" s="11"/>
      <c r="U443" s="11"/>
      <c r="V443" s="17">
        <f>COUNTA(TableAllYears[[#This Row],[Thermal Cycling]:[PID+ (2014)]])</f>
        <v>5</v>
      </c>
      <c r="W443" s="9" t="s">
        <v>442</v>
      </c>
      <c r="X443" s="9"/>
      <c r="Y443" s="9"/>
      <c r="Z443" s="9"/>
      <c r="AA443" s="9" t="s">
        <v>30</v>
      </c>
      <c r="AB443" s="9"/>
      <c r="AC443" s="9"/>
      <c r="AD443" s="9"/>
    </row>
    <row r="444" spans="1:30" x14ac:dyDescent="0.3">
      <c r="A444">
        <v>2022</v>
      </c>
      <c r="B444" t="s">
        <v>83</v>
      </c>
      <c r="C444" t="s">
        <v>82</v>
      </c>
      <c r="D444" t="s">
        <v>10</v>
      </c>
      <c r="E444">
        <v>305</v>
      </c>
      <c r="F444">
        <v>350</v>
      </c>
      <c r="G444" t="s">
        <v>32</v>
      </c>
      <c r="H444" t="s">
        <v>13</v>
      </c>
      <c r="I444">
        <v>120</v>
      </c>
      <c r="J444" t="s">
        <v>29</v>
      </c>
      <c r="K444">
        <v>158.75</v>
      </c>
      <c r="L444" s="9"/>
      <c r="M444" s="9" t="s">
        <v>193</v>
      </c>
      <c r="N444" s="9"/>
      <c r="O444" s="9" t="s">
        <v>193</v>
      </c>
      <c r="P444" s="9" t="s">
        <v>193</v>
      </c>
      <c r="Q444" s="9" t="s">
        <v>193</v>
      </c>
      <c r="S444" s="14"/>
      <c r="T444" s="11"/>
      <c r="U444" s="11"/>
      <c r="V444" s="17">
        <f>COUNTA(TableAllYears[[#This Row],[Thermal Cycling]:[PID+ (2014)]])</f>
        <v>4</v>
      </c>
      <c r="W444" s="9" t="s">
        <v>490</v>
      </c>
      <c r="X444" s="9" t="s">
        <v>489</v>
      </c>
      <c r="Y444" s="9"/>
      <c r="Z444" s="9"/>
      <c r="AA444" s="9" t="s">
        <v>30</v>
      </c>
      <c r="AB444" s="9" t="s">
        <v>30</v>
      </c>
      <c r="AC444" s="9"/>
      <c r="AD444" s="9"/>
    </row>
    <row r="445" spans="1:30" x14ac:dyDescent="0.3">
      <c r="A445">
        <v>2022</v>
      </c>
      <c r="B445" t="s">
        <v>85</v>
      </c>
      <c r="C445" t="s">
        <v>82</v>
      </c>
      <c r="D445" t="s">
        <v>46</v>
      </c>
      <c r="E445">
        <v>405</v>
      </c>
      <c r="F445">
        <v>450</v>
      </c>
      <c r="G445" t="s">
        <v>32</v>
      </c>
      <c r="H445" t="s">
        <v>13</v>
      </c>
      <c r="I445">
        <v>144</v>
      </c>
      <c r="J445" t="s">
        <v>29</v>
      </c>
      <c r="K445">
        <v>158.75</v>
      </c>
      <c r="L445" s="9"/>
      <c r="M445" s="9" t="s">
        <v>193</v>
      </c>
      <c r="N445" s="9"/>
      <c r="O445" s="9" t="s">
        <v>193</v>
      </c>
      <c r="P445" s="9" t="s">
        <v>193</v>
      </c>
      <c r="Q445" s="9" t="s">
        <v>193</v>
      </c>
      <c r="S445" s="14"/>
      <c r="T445" s="11"/>
      <c r="U445" s="11"/>
      <c r="V445" s="17">
        <f>COUNTA(TableAllYears[[#This Row],[Thermal Cycling]:[PID+ (2014)]])</f>
        <v>4</v>
      </c>
      <c r="W445" s="9" t="s">
        <v>490</v>
      </c>
      <c r="X445" s="9" t="s">
        <v>489</v>
      </c>
      <c r="Y445" s="9"/>
      <c r="Z445" s="9"/>
      <c r="AA445" s="9" t="s">
        <v>30</v>
      </c>
      <c r="AB445" s="9" t="s">
        <v>30</v>
      </c>
      <c r="AC445" s="9"/>
      <c r="AD445" s="9"/>
    </row>
    <row r="446" spans="1:30" x14ac:dyDescent="0.3">
      <c r="A446">
        <v>2022</v>
      </c>
      <c r="B446" t="s">
        <v>86</v>
      </c>
      <c r="C446" t="s">
        <v>82</v>
      </c>
      <c r="D446" t="s">
        <v>46</v>
      </c>
      <c r="E446">
        <v>405</v>
      </c>
      <c r="F446">
        <v>450</v>
      </c>
      <c r="G446" t="s">
        <v>32</v>
      </c>
      <c r="H446" t="s">
        <v>13</v>
      </c>
      <c r="I446">
        <v>156</v>
      </c>
      <c r="J446" t="s">
        <v>29</v>
      </c>
      <c r="K446">
        <v>158.75</v>
      </c>
      <c r="L446" s="9"/>
      <c r="M446" s="9" t="s">
        <v>193</v>
      </c>
      <c r="N446" s="9"/>
      <c r="O446" s="9" t="s">
        <v>193</v>
      </c>
      <c r="P446" s="9" t="s">
        <v>193</v>
      </c>
      <c r="Q446" s="9" t="s">
        <v>193</v>
      </c>
      <c r="S446" s="14"/>
      <c r="T446" s="11"/>
      <c r="U446" s="11"/>
      <c r="V446" s="17">
        <f>COUNTA(TableAllYears[[#This Row],[Thermal Cycling]:[PID+ (2014)]])</f>
        <v>4</v>
      </c>
      <c r="W446" s="9" t="s">
        <v>490</v>
      </c>
      <c r="X446" s="9" t="s">
        <v>489</v>
      </c>
      <c r="Y446" s="9"/>
      <c r="Z446" s="9"/>
      <c r="AA446" s="9" t="s">
        <v>30</v>
      </c>
      <c r="AB446" s="9" t="s">
        <v>30</v>
      </c>
      <c r="AC446" s="9"/>
      <c r="AD446" s="9"/>
    </row>
    <row r="447" spans="1:30" x14ac:dyDescent="0.3">
      <c r="A447">
        <v>2019</v>
      </c>
      <c r="B447" t="s">
        <v>637</v>
      </c>
      <c r="C447" t="s">
        <v>82</v>
      </c>
      <c r="L447" s="9"/>
      <c r="M447" s="9" t="s">
        <v>193</v>
      </c>
      <c r="N447" s="9" t="s">
        <v>193</v>
      </c>
      <c r="O447" s="9" t="s">
        <v>193</v>
      </c>
      <c r="P447" s="9" t="s">
        <v>193</v>
      </c>
      <c r="Q447" s="9"/>
      <c r="S447" s="14"/>
      <c r="T447" s="11"/>
      <c r="U447" s="11"/>
      <c r="V447" s="17">
        <f>COUNTA(TableAllYears[[#This Row],[Thermal Cycling]:[PID+ (2014)]])</f>
        <v>4</v>
      </c>
      <c r="W447" s="9" t="s">
        <v>655</v>
      </c>
      <c r="X447" s="9" t="s">
        <v>628</v>
      </c>
      <c r="Y447" s="9"/>
      <c r="Z447" s="9"/>
      <c r="AA447" s="9" t="s">
        <v>30</v>
      </c>
      <c r="AB447" s="9" t="s">
        <v>45</v>
      </c>
      <c r="AC447" s="9"/>
      <c r="AD447" s="9"/>
    </row>
    <row r="448" spans="1:30" x14ac:dyDescent="0.3">
      <c r="A448" s="9">
        <v>2024</v>
      </c>
      <c r="B448" s="9" t="s">
        <v>204</v>
      </c>
      <c r="C448" s="9" t="s">
        <v>82</v>
      </c>
      <c r="D448" t="s">
        <v>192</v>
      </c>
      <c r="E448">
        <v>380</v>
      </c>
      <c r="F448">
        <v>425</v>
      </c>
      <c r="G448" s="9" t="s">
        <v>32</v>
      </c>
      <c r="H448" s="9" t="s">
        <v>13</v>
      </c>
      <c r="I448" s="9"/>
      <c r="J448" s="9"/>
      <c r="K448" s="9">
        <v>182</v>
      </c>
      <c r="L448" s="9">
        <v>91</v>
      </c>
      <c r="M448" s="9" t="s">
        <v>193</v>
      </c>
      <c r="N448" s="9"/>
      <c r="O448" s="9"/>
      <c r="P448" s="9"/>
      <c r="Q448" s="9" t="s">
        <v>193</v>
      </c>
      <c r="S448" s="14">
        <v>50</v>
      </c>
      <c r="T448" s="11"/>
      <c r="U448" s="11"/>
      <c r="V448" s="17">
        <f>COUNTA(TableAllYears[[#This Row],[Thermal Cycling]:[PID+ (2014)]])</f>
        <v>3</v>
      </c>
      <c r="W448" t="s">
        <v>442</v>
      </c>
      <c r="X448" t="s">
        <v>655</v>
      </c>
      <c r="AA448" s="9" t="s">
        <v>30</v>
      </c>
      <c r="AB448" s="9"/>
      <c r="AC448" s="9"/>
      <c r="AD448" s="9"/>
    </row>
    <row r="449" spans="1:30" x14ac:dyDescent="0.3">
      <c r="A449" s="9">
        <v>2024</v>
      </c>
      <c r="B449" s="9" t="s">
        <v>205</v>
      </c>
      <c r="C449" s="9" t="s">
        <v>82</v>
      </c>
      <c r="D449" t="s">
        <v>192</v>
      </c>
      <c r="E449">
        <v>380</v>
      </c>
      <c r="F449">
        <v>425</v>
      </c>
      <c r="G449" s="9" t="s">
        <v>32</v>
      </c>
      <c r="H449" s="9" t="s">
        <v>13</v>
      </c>
      <c r="I449" s="9"/>
      <c r="J449" s="9"/>
      <c r="K449" s="9">
        <v>182</v>
      </c>
      <c r="L449" s="9">
        <v>91</v>
      </c>
      <c r="M449" s="9" t="s">
        <v>193</v>
      </c>
      <c r="N449" s="9"/>
      <c r="O449" s="9"/>
      <c r="P449" s="9"/>
      <c r="Q449" s="9" t="s">
        <v>193</v>
      </c>
      <c r="S449" s="14">
        <v>50</v>
      </c>
      <c r="T449" s="11"/>
      <c r="U449" s="11"/>
      <c r="V449" s="17">
        <f>COUNTA(TableAllYears[[#This Row],[Thermal Cycling]:[PID+ (2014)]])</f>
        <v>3</v>
      </c>
      <c r="W449" t="s">
        <v>442</v>
      </c>
      <c r="X449" t="s">
        <v>655</v>
      </c>
      <c r="AA449" s="9" t="s">
        <v>30</v>
      </c>
      <c r="AB449" s="9"/>
      <c r="AC449" s="9"/>
      <c r="AD449" s="9"/>
    </row>
    <row r="450" spans="1:30" x14ac:dyDescent="0.3">
      <c r="A450">
        <v>2023</v>
      </c>
      <c r="B450" t="s">
        <v>207</v>
      </c>
      <c r="C450" t="s">
        <v>82</v>
      </c>
      <c r="D450" t="s">
        <v>429</v>
      </c>
      <c r="E450">
        <v>530</v>
      </c>
      <c r="F450">
        <v>575</v>
      </c>
      <c r="G450" t="s">
        <v>28</v>
      </c>
      <c r="H450" t="s">
        <v>13</v>
      </c>
      <c r="I450">
        <v>144</v>
      </c>
      <c r="K450">
        <v>182</v>
      </c>
      <c r="L450" s="9"/>
      <c r="M450" s="9"/>
      <c r="N450" s="9" t="s">
        <v>193</v>
      </c>
      <c r="O450" s="9" t="s">
        <v>193</v>
      </c>
      <c r="P450" s="9"/>
      <c r="Q450" s="9" t="s">
        <v>193</v>
      </c>
      <c r="S450" s="14"/>
      <c r="T450" s="11"/>
      <c r="U450" s="11"/>
      <c r="V450" s="17">
        <f>COUNTA(TableAllYears[[#This Row],[Thermal Cycling]:[PID+ (2014)]])</f>
        <v>3</v>
      </c>
      <c r="W450" s="9" t="s">
        <v>442</v>
      </c>
      <c r="X450" s="9"/>
      <c r="Y450" s="9"/>
      <c r="Z450" s="9"/>
      <c r="AA450" s="9" t="s">
        <v>30</v>
      </c>
      <c r="AB450" s="9"/>
      <c r="AC450" s="9"/>
      <c r="AD450" s="9"/>
    </row>
    <row r="451" spans="1:30" x14ac:dyDescent="0.3">
      <c r="A451">
        <v>2022</v>
      </c>
      <c r="B451" t="s">
        <v>84</v>
      </c>
      <c r="C451" t="s">
        <v>82</v>
      </c>
      <c r="D451" t="s">
        <v>10</v>
      </c>
      <c r="E451">
        <v>305</v>
      </c>
      <c r="F451">
        <v>350</v>
      </c>
      <c r="G451" t="s">
        <v>32</v>
      </c>
      <c r="H451" t="s">
        <v>13</v>
      </c>
      <c r="I451">
        <v>120</v>
      </c>
      <c r="J451" t="s">
        <v>29</v>
      </c>
      <c r="K451">
        <v>158.75</v>
      </c>
      <c r="L451" s="9"/>
      <c r="M451" s="9" t="s">
        <v>193</v>
      </c>
      <c r="N451" s="9"/>
      <c r="O451" s="9"/>
      <c r="P451" s="9" t="s">
        <v>193</v>
      </c>
      <c r="Q451" s="9" t="s">
        <v>193</v>
      </c>
      <c r="S451" s="14"/>
      <c r="T451" s="11"/>
      <c r="U451" s="11"/>
      <c r="V451" s="17">
        <f>COUNTA(TableAllYears[[#This Row],[Thermal Cycling]:[PID+ (2014)]])</f>
        <v>3</v>
      </c>
      <c r="W451" s="9" t="s">
        <v>490</v>
      </c>
      <c r="X451" s="9" t="s">
        <v>489</v>
      </c>
      <c r="Y451" s="9"/>
      <c r="Z451" s="9"/>
      <c r="AA451" s="9" t="s">
        <v>30</v>
      </c>
      <c r="AB451" s="9" t="s">
        <v>30</v>
      </c>
      <c r="AC451" s="9"/>
      <c r="AD451" s="9"/>
    </row>
    <row r="452" spans="1:30" x14ac:dyDescent="0.3">
      <c r="A452">
        <v>2018</v>
      </c>
      <c r="B452" t="s">
        <v>666</v>
      </c>
      <c r="C452" t="s">
        <v>82</v>
      </c>
      <c r="L452" s="9"/>
      <c r="M452" s="9" t="s">
        <v>193</v>
      </c>
      <c r="N452" s="9"/>
      <c r="O452" s="9" t="s">
        <v>193</v>
      </c>
      <c r="P452" s="9" t="s">
        <v>193</v>
      </c>
      <c r="Q452" s="9"/>
      <c r="S452" s="14"/>
      <c r="T452" s="11"/>
      <c r="U452" s="11"/>
      <c r="V452" s="17">
        <f>COUNTA(TableAllYears[[#This Row],[Thermal Cycling]:[PID+ (2014)]])</f>
        <v>3</v>
      </c>
      <c r="W452" s="9" t="s">
        <v>655</v>
      </c>
      <c r="X452" s="9" t="s">
        <v>697</v>
      </c>
      <c r="Y452" s="9" t="s">
        <v>628</v>
      </c>
      <c r="Z452" s="9"/>
      <c r="AA452" s="9" t="s">
        <v>30</v>
      </c>
      <c r="AB452" s="9" t="s">
        <v>30</v>
      </c>
      <c r="AC452" s="9" t="s">
        <v>45</v>
      </c>
      <c r="AD452" s="9"/>
    </row>
    <row r="453" spans="1:30" x14ac:dyDescent="0.3">
      <c r="A453">
        <v>2016</v>
      </c>
      <c r="C453" t="s">
        <v>82</v>
      </c>
      <c r="L453" s="9"/>
      <c r="M453" s="9" t="s">
        <v>193</v>
      </c>
      <c r="N453" s="9"/>
      <c r="O453" s="9" t="s">
        <v>193</v>
      </c>
      <c r="P453" s="9" t="s">
        <v>193</v>
      </c>
      <c r="Q453" s="9"/>
      <c r="S453" s="14"/>
      <c r="T453" s="11"/>
      <c r="U453" s="11"/>
      <c r="V453" s="17">
        <f>COUNTA(TableAllYears[[#This Row],[Thermal Cycling]:[PID+ (2014)]])</f>
        <v>3</v>
      </c>
      <c r="W453" s="9" t="s">
        <v>490</v>
      </c>
      <c r="X453" s="9"/>
      <c r="Y453" s="9"/>
      <c r="Z453" s="9"/>
      <c r="AA453" s="9" t="s">
        <v>30</v>
      </c>
      <c r="AB453" s="9"/>
      <c r="AC453" s="9"/>
      <c r="AD453" s="9"/>
    </row>
    <row r="454" spans="1:30" x14ac:dyDescent="0.3">
      <c r="A454" s="9">
        <v>2024</v>
      </c>
      <c r="B454" s="9" t="s">
        <v>817</v>
      </c>
      <c r="C454" s="9" t="s">
        <v>82</v>
      </c>
      <c r="D454" t="s">
        <v>429</v>
      </c>
      <c r="E454">
        <v>530</v>
      </c>
      <c r="F454">
        <v>575</v>
      </c>
      <c r="G454" s="9" t="s">
        <v>11</v>
      </c>
      <c r="H454" s="9" t="s">
        <v>13</v>
      </c>
      <c r="I454" s="9"/>
      <c r="J454" s="9"/>
      <c r="K454" s="9">
        <v>182</v>
      </c>
      <c r="L454" s="9">
        <v>91</v>
      </c>
      <c r="M454" s="9"/>
      <c r="N454" s="9" t="s">
        <v>193</v>
      </c>
      <c r="O454" s="9"/>
      <c r="P454" s="9"/>
      <c r="Q454" s="9" t="s">
        <v>193</v>
      </c>
      <c r="S454" s="14"/>
      <c r="T454" s="11"/>
      <c r="U454" s="11"/>
      <c r="V454" s="17">
        <f>COUNTA(TableAllYears[[#This Row],[Thermal Cycling]:[PID+ (2014)]])</f>
        <v>2</v>
      </c>
      <c r="W454" t="s">
        <v>442</v>
      </c>
      <c r="X454" t="s">
        <v>655</v>
      </c>
      <c r="AA454" s="9" t="s">
        <v>30</v>
      </c>
      <c r="AB454" s="9"/>
      <c r="AC454" s="9"/>
      <c r="AD454" s="9"/>
    </row>
    <row r="455" spans="1:30" x14ac:dyDescent="0.3">
      <c r="A455">
        <v>2021</v>
      </c>
      <c r="B455" t="s">
        <v>545</v>
      </c>
      <c r="C455" t="s">
        <v>82</v>
      </c>
      <c r="L455" s="9"/>
      <c r="M455" s="9"/>
      <c r="N455" s="9" t="s">
        <v>193</v>
      </c>
      <c r="O455" s="9"/>
      <c r="P455" s="9" t="s">
        <v>193</v>
      </c>
      <c r="Q455" s="9"/>
      <c r="S455" s="14"/>
      <c r="T455" s="11"/>
      <c r="U455" s="11"/>
      <c r="V455" s="17">
        <f>COUNTA(TableAllYears[[#This Row],[Thermal Cycling]:[PID+ (2014)]])</f>
        <v>2</v>
      </c>
      <c r="W455" s="9"/>
      <c r="X455" s="9"/>
      <c r="Y455" s="9"/>
      <c r="Z455" s="9"/>
      <c r="AA455" s="9"/>
      <c r="AB455" s="9"/>
      <c r="AC455" s="9"/>
      <c r="AD455" s="9"/>
    </row>
    <row r="456" spans="1:30" x14ac:dyDescent="0.3">
      <c r="A456">
        <v>2021</v>
      </c>
      <c r="B456" t="s">
        <v>83</v>
      </c>
      <c r="C456" t="s">
        <v>82</v>
      </c>
      <c r="L456" s="9"/>
      <c r="M456" s="9"/>
      <c r="N456" s="9" t="s">
        <v>193</v>
      </c>
      <c r="O456" s="9"/>
      <c r="P456" s="9"/>
      <c r="Q456" s="9" t="s">
        <v>193</v>
      </c>
      <c r="S456" s="14"/>
      <c r="T456" s="11"/>
      <c r="U456" s="11"/>
      <c r="V456" s="17">
        <f>COUNTA(TableAllYears[[#This Row],[Thermal Cycling]:[PID+ (2014)]])</f>
        <v>2</v>
      </c>
      <c r="W456" s="9"/>
      <c r="X456" s="9"/>
      <c r="Y456" s="9"/>
      <c r="Z456" s="9"/>
      <c r="AA456" s="9"/>
      <c r="AB456" s="9"/>
      <c r="AC456" s="9"/>
      <c r="AD456" s="9"/>
    </row>
    <row r="457" spans="1:30" x14ac:dyDescent="0.3">
      <c r="A457">
        <v>2021</v>
      </c>
      <c r="B457" t="s">
        <v>544</v>
      </c>
      <c r="C457" t="s">
        <v>82</v>
      </c>
      <c r="L457" s="9"/>
      <c r="M457" s="9"/>
      <c r="N457" s="9" t="s">
        <v>193</v>
      </c>
      <c r="O457" s="9"/>
      <c r="P457" s="9" t="s">
        <v>193</v>
      </c>
      <c r="Q457" s="9"/>
      <c r="S457" s="14"/>
      <c r="T457" s="11"/>
      <c r="U457" s="11"/>
      <c r="V457" s="17">
        <f>COUNTA(TableAllYears[[#This Row],[Thermal Cycling]:[PID+ (2014)]])</f>
        <v>2</v>
      </c>
      <c r="W457" s="9"/>
      <c r="X457" s="9"/>
      <c r="Y457" s="9"/>
      <c r="Z457" s="9"/>
      <c r="AA457" s="9"/>
      <c r="AB457" s="9"/>
      <c r="AC457" s="9"/>
      <c r="AD457" s="9"/>
    </row>
    <row r="458" spans="1:30" x14ac:dyDescent="0.3">
      <c r="A458">
        <v>2021</v>
      </c>
      <c r="B458" t="s">
        <v>85</v>
      </c>
      <c r="C458" t="s">
        <v>82</v>
      </c>
      <c r="L458" s="9"/>
      <c r="M458" s="9"/>
      <c r="N458" s="9" t="s">
        <v>193</v>
      </c>
      <c r="O458" s="9"/>
      <c r="P458" s="9"/>
      <c r="Q458" s="9" t="s">
        <v>193</v>
      </c>
      <c r="S458" s="14"/>
      <c r="T458" s="11"/>
      <c r="U458" s="11"/>
      <c r="V458" s="17">
        <f>COUNTA(TableAllYears[[#This Row],[Thermal Cycling]:[PID+ (2014)]])</f>
        <v>2</v>
      </c>
      <c r="W458" s="9"/>
      <c r="X458" s="9"/>
      <c r="Y458" s="9"/>
      <c r="Z458" s="9"/>
      <c r="AA458" s="9"/>
      <c r="AB458" s="9"/>
      <c r="AC458" s="9"/>
      <c r="AD458" s="9"/>
    </row>
    <row r="459" spans="1:30" x14ac:dyDescent="0.3">
      <c r="A459">
        <v>2021</v>
      </c>
      <c r="B459" t="s">
        <v>86</v>
      </c>
      <c r="C459" t="s">
        <v>82</v>
      </c>
      <c r="L459" s="9"/>
      <c r="M459" s="9"/>
      <c r="N459" s="9" t="s">
        <v>193</v>
      </c>
      <c r="O459" s="9"/>
      <c r="P459" s="9"/>
      <c r="Q459" s="9" t="s">
        <v>193</v>
      </c>
      <c r="S459" s="14"/>
      <c r="T459" s="11"/>
      <c r="U459" s="11"/>
      <c r="V459" s="17">
        <f>COUNTA(TableAllYears[[#This Row],[Thermal Cycling]:[PID+ (2014)]])</f>
        <v>2</v>
      </c>
      <c r="W459" s="9"/>
      <c r="X459" s="9"/>
      <c r="Y459" s="9"/>
      <c r="Z459" s="9"/>
      <c r="AA459" s="9"/>
      <c r="AB459" s="9"/>
      <c r="AC459" s="9"/>
      <c r="AD459" s="9"/>
    </row>
    <row r="460" spans="1:30" x14ac:dyDescent="0.3">
      <c r="A460">
        <v>2020</v>
      </c>
      <c r="B460" t="s">
        <v>544</v>
      </c>
      <c r="C460" t="s">
        <v>82</v>
      </c>
      <c r="L460" s="9"/>
      <c r="M460" s="9"/>
      <c r="N460" s="9"/>
      <c r="O460" s="9"/>
      <c r="P460" s="9" t="s">
        <v>193</v>
      </c>
      <c r="Q460" s="9"/>
      <c r="R460" t="s">
        <v>193</v>
      </c>
      <c r="S460" s="14"/>
      <c r="T460" s="11"/>
      <c r="U460" s="11"/>
      <c r="V460" s="17">
        <f>COUNTA(TableAllYears[[#This Row],[Thermal Cycling]:[PID+ (2014)]])</f>
        <v>2</v>
      </c>
      <c r="W460" s="9" t="s">
        <v>490</v>
      </c>
      <c r="X460" s="9" t="s">
        <v>489</v>
      </c>
      <c r="Y460" s="9"/>
      <c r="Z460" s="9"/>
      <c r="AA460" s="9" t="s">
        <v>30</v>
      </c>
      <c r="AB460" s="9" t="s">
        <v>30</v>
      </c>
      <c r="AC460" s="9"/>
      <c r="AD460" s="9"/>
    </row>
    <row r="461" spans="1:30" x14ac:dyDescent="0.3">
      <c r="A461">
        <v>2019</v>
      </c>
      <c r="B461" t="s">
        <v>639</v>
      </c>
      <c r="C461" t="s">
        <v>82</v>
      </c>
      <c r="L461" s="9"/>
      <c r="M461" s="9" t="s">
        <v>193</v>
      </c>
      <c r="N461" s="9"/>
      <c r="O461" s="9"/>
      <c r="P461" s="9" t="s">
        <v>193</v>
      </c>
      <c r="Q461" s="9"/>
      <c r="S461" s="14"/>
      <c r="T461" s="11"/>
      <c r="U461" s="11"/>
      <c r="V461" s="17">
        <f>COUNTA(TableAllYears[[#This Row],[Thermal Cycling]:[PID+ (2014)]])</f>
        <v>2</v>
      </c>
      <c r="W461" s="9" t="s">
        <v>655</v>
      </c>
      <c r="X461" s="9" t="s">
        <v>628</v>
      </c>
      <c r="Y461" s="9"/>
      <c r="Z461" s="9"/>
      <c r="AA461" s="9" t="s">
        <v>30</v>
      </c>
      <c r="AB461" s="9" t="s">
        <v>45</v>
      </c>
      <c r="AC461" s="9"/>
      <c r="AD461" s="9"/>
    </row>
    <row r="462" spans="1:30" x14ac:dyDescent="0.3">
      <c r="A462">
        <v>2019</v>
      </c>
      <c r="B462" t="s">
        <v>638</v>
      </c>
      <c r="C462" t="s">
        <v>82</v>
      </c>
      <c r="L462" s="9"/>
      <c r="M462" s="9" t="s">
        <v>193</v>
      </c>
      <c r="N462" s="9"/>
      <c r="O462" s="9"/>
      <c r="P462" s="9" t="s">
        <v>193</v>
      </c>
      <c r="Q462" s="9"/>
      <c r="S462" s="14"/>
      <c r="T462" s="11"/>
      <c r="U462" s="11"/>
      <c r="V462" s="17">
        <f>COUNTA(TableAllYears[[#This Row],[Thermal Cycling]:[PID+ (2014)]])</f>
        <v>2</v>
      </c>
      <c r="W462" s="9" t="s">
        <v>655</v>
      </c>
      <c r="X462" s="9" t="s">
        <v>628</v>
      </c>
      <c r="Y462" s="9"/>
      <c r="Z462" s="9"/>
      <c r="AA462" s="9" t="s">
        <v>30</v>
      </c>
      <c r="AB462" s="9" t="s">
        <v>45</v>
      </c>
      <c r="AC462" s="9"/>
      <c r="AD462" s="9"/>
    </row>
    <row r="463" spans="1:30" x14ac:dyDescent="0.3">
      <c r="A463" s="9">
        <v>2024</v>
      </c>
      <c r="B463" s="9" t="s">
        <v>207</v>
      </c>
      <c r="C463" s="9" t="s">
        <v>82</v>
      </c>
      <c r="D463" t="s">
        <v>429</v>
      </c>
      <c r="E463">
        <v>530</v>
      </c>
      <c r="F463">
        <v>575</v>
      </c>
      <c r="G463" s="9" t="s">
        <v>28</v>
      </c>
      <c r="H463" s="9" t="s">
        <v>13</v>
      </c>
      <c r="I463" s="9"/>
      <c r="J463" s="9"/>
      <c r="K463" s="9">
        <v>182</v>
      </c>
      <c r="L463" s="9">
        <v>91</v>
      </c>
      <c r="M463" s="9"/>
      <c r="N463" s="9"/>
      <c r="O463" s="9"/>
      <c r="P463" s="9"/>
      <c r="Q463" s="9" t="s">
        <v>193</v>
      </c>
      <c r="S463" s="14"/>
      <c r="T463" s="11"/>
      <c r="U463" s="11"/>
      <c r="V463" s="17">
        <f>COUNTA(TableAllYears[[#This Row],[Thermal Cycling]:[PID+ (2014)]])</f>
        <v>1</v>
      </c>
      <c r="W463" t="s">
        <v>442</v>
      </c>
      <c r="X463" t="s">
        <v>655</v>
      </c>
      <c r="AA463" s="9" t="s">
        <v>30</v>
      </c>
      <c r="AB463" s="9"/>
      <c r="AC463" s="9"/>
      <c r="AD463" s="9"/>
    </row>
    <row r="464" spans="1:30" x14ac:dyDescent="0.3">
      <c r="A464" s="9">
        <v>2024</v>
      </c>
      <c r="B464" s="9" t="s">
        <v>208</v>
      </c>
      <c r="C464" s="9" t="s">
        <v>82</v>
      </c>
      <c r="D464" t="s">
        <v>429</v>
      </c>
      <c r="E464">
        <v>530</v>
      </c>
      <c r="F464">
        <v>575</v>
      </c>
      <c r="G464" s="9" t="s">
        <v>32</v>
      </c>
      <c r="H464" s="9" t="s">
        <v>13</v>
      </c>
      <c r="I464" s="9"/>
      <c r="J464" s="9"/>
      <c r="K464" s="9">
        <v>182</v>
      </c>
      <c r="L464" s="9">
        <v>91</v>
      </c>
      <c r="M464" s="9"/>
      <c r="N464" s="9"/>
      <c r="O464" s="9"/>
      <c r="P464" s="9"/>
      <c r="Q464" s="9" t="s">
        <v>193</v>
      </c>
      <c r="S464" s="14"/>
      <c r="T464" s="11"/>
      <c r="U464" s="11"/>
      <c r="V464" s="17">
        <f>COUNTA(TableAllYears[[#This Row],[Thermal Cycling]:[PID+ (2014)]])</f>
        <v>1</v>
      </c>
      <c r="W464" t="s">
        <v>442</v>
      </c>
      <c r="X464" t="s">
        <v>655</v>
      </c>
      <c r="AA464" s="9" t="s">
        <v>30</v>
      </c>
      <c r="AB464" s="9"/>
      <c r="AC464" s="9"/>
      <c r="AD464" s="9"/>
    </row>
    <row r="465" spans="1:30" x14ac:dyDescent="0.3">
      <c r="A465">
        <v>2023</v>
      </c>
      <c r="B465" t="s">
        <v>204</v>
      </c>
      <c r="C465" t="s">
        <v>82</v>
      </c>
      <c r="D465" t="s">
        <v>192</v>
      </c>
      <c r="E465">
        <v>380</v>
      </c>
      <c r="F465">
        <v>425</v>
      </c>
      <c r="G465" t="s">
        <v>32</v>
      </c>
      <c r="H465" t="s">
        <v>13</v>
      </c>
      <c r="I465">
        <v>108</v>
      </c>
      <c r="K465">
        <v>182</v>
      </c>
      <c r="L465" s="9"/>
      <c r="M465" s="9"/>
      <c r="N465" s="9"/>
      <c r="O465" s="9"/>
      <c r="P465" s="9"/>
      <c r="Q465" s="9" t="s">
        <v>193</v>
      </c>
      <c r="S465" s="14"/>
      <c r="T465" s="11"/>
      <c r="U465" s="11"/>
      <c r="V465" s="17">
        <f>COUNTA(TableAllYears[[#This Row],[Thermal Cycling]:[PID+ (2014)]])</f>
        <v>1</v>
      </c>
      <c r="W465" s="9" t="s">
        <v>442</v>
      </c>
      <c r="X465" s="9"/>
      <c r="Y465" s="9"/>
      <c r="Z465" s="9"/>
      <c r="AA465" s="9" t="s">
        <v>30</v>
      </c>
      <c r="AB465" s="9"/>
      <c r="AC465" s="9"/>
      <c r="AD465" s="9"/>
    </row>
    <row r="466" spans="1:30" x14ac:dyDescent="0.3">
      <c r="A466">
        <v>2023</v>
      </c>
      <c r="B466" t="s">
        <v>205</v>
      </c>
      <c r="C466" t="s">
        <v>82</v>
      </c>
      <c r="D466" t="s">
        <v>192</v>
      </c>
      <c r="E466">
        <v>380</v>
      </c>
      <c r="F466">
        <v>425</v>
      </c>
      <c r="G466" t="s">
        <v>32</v>
      </c>
      <c r="H466" t="s">
        <v>13</v>
      </c>
      <c r="I466">
        <v>108</v>
      </c>
      <c r="K466">
        <v>182</v>
      </c>
      <c r="L466" s="9"/>
      <c r="M466" s="9"/>
      <c r="N466" s="9"/>
      <c r="O466" s="9"/>
      <c r="P466" s="9"/>
      <c r="Q466" s="9" t="s">
        <v>193</v>
      </c>
      <c r="S466" s="14"/>
      <c r="T466" s="11"/>
      <c r="U466" s="11"/>
      <c r="V466" s="17">
        <f>COUNTA(TableAllYears[[#This Row],[Thermal Cycling]:[PID+ (2014)]])</f>
        <v>1</v>
      </c>
      <c r="W466" s="9" t="s">
        <v>442</v>
      </c>
      <c r="X466" s="9"/>
      <c r="Y466" s="9"/>
      <c r="Z466" s="9"/>
      <c r="AA466" s="9" t="s">
        <v>30</v>
      </c>
      <c r="AB466" s="9"/>
      <c r="AC466" s="9"/>
      <c r="AD466" s="9"/>
    </row>
    <row r="467" spans="1:30" x14ac:dyDescent="0.3">
      <c r="A467">
        <v>2023</v>
      </c>
      <c r="B467" t="s">
        <v>208</v>
      </c>
      <c r="C467" t="s">
        <v>82</v>
      </c>
      <c r="D467" t="s">
        <v>429</v>
      </c>
      <c r="E467">
        <v>530</v>
      </c>
      <c r="F467">
        <v>575</v>
      </c>
      <c r="G467" t="s">
        <v>32</v>
      </c>
      <c r="H467" t="s">
        <v>13</v>
      </c>
      <c r="I467">
        <v>144</v>
      </c>
      <c r="K467">
        <v>182</v>
      </c>
      <c r="L467" s="9"/>
      <c r="M467" s="9"/>
      <c r="N467" s="9"/>
      <c r="O467" s="9"/>
      <c r="P467" s="9"/>
      <c r="Q467" s="9" t="s">
        <v>193</v>
      </c>
      <c r="S467" s="14"/>
      <c r="T467" s="11"/>
      <c r="U467" s="11"/>
      <c r="V467" s="17">
        <f>COUNTA(TableAllYears[[#This Row],[Thermal Cycling]:[PID+ (2014)]])</f>
        <v>1</v>
      </c>
      <c r="W467" s="9" t="s">
        <v>442</v>
      </c>
      <c r="X467" s="9"/>
      <c r="Y467" s="9"/>
      <c r="Z467" s="9"/>
      <c r="AA467" s="9" t="s">
        <v>30</v>
      </c>
      <c r="AB467" s="9"/>
      <c r="AC467" s="9"/>
      <c r="AD467" s="9"/>
    </row>
    <row r="468" spans="1:30" x14ac:dyDescent="0.3">
      <c r="A468">
        <v>2021</v>
      </c>
      <c r="B468" t="s">
        <v>84</v>
      </c>
      <c r="C468" t="s">
        <v>82</v>
      </c>
      <c r="L468" s="9"/>
      <c r="M468" s="9"/>
      <c r="N468" s="9"/>
      <c r="O468" s="9"/>
      <c r="P468" s="9"/>
      <c r="Q468" s="9" t="s">
        <v>193</v>
      </c>
      <c r="S468" s="14"/>
      <c r="T468" s="11"/>
      <c r="U468" s="11"/>
      <c r="V468" s="17">
        <f>COUNTA(TableAllYears[[#This Row],[Thermal Cycling]:[PID+ (2014)]])</f>
        <v>1</v>
      </c>
      <c r="W468" s="9"/>
      <c r="X468" s="9"/>
      <c r="Y468" s="9"/>
      <c r="Z468" s="9"/>
      <c r="AA468" s="9"/>
      <c r="AB468" s="9"/>
      <c r="AC468" s="9"/>
      <c r="AD468" s="9"/>
    </row>
    <row r="469" spans="1:30" x14ac:dyDescent="0.3">
      <c r="A469">
        <v>2020</v>
      </c>
      <c r="B469" t="s">
        <v>545</v>
      </c>
      <c r="C469" t="s">
        <v>82</v>
      </c>
      <c r="L469" s="9"/>
      <c r="M469" s="9"/>
      <c r="N469" s="9"/>
      <c r="O469" s="9"/>
      <c r="P469" s="9" t="s">
        <v>193</v>
      </c>
      <c r="Q469" s="9"/>
      <c r="S469" s="14"/>
      <c r="T469" s="11"/>
      <c r="U469" s="11"/>
      <c r="V469" s="17">
        <f>COUNTA(TableAllYears[[#This Row],[Thermal Cycling]:[PID+ (2014)]])</f>
        <v>1</v>
      </c>
      <c r="W469" s="9" t="s">
        <v>490</v>
      </c>
      <c r="X469" s="9" t="s">
        <v>489</v>
      </c>
      <c r="Y469" s="9"/>
      <c r="Z469" s="9"/>
      <c r="AA469" s="9" t="s">
        <v>30</v>
      </c>
      <c r="AB469" s="9" t="s">
        <v>30</v>
      </c>
      <c r="AC469" s="9"/>
      <c r="AD469" s="9"/>
    </row>
    <row r="470" spans="1:30" x14ac:dyDescent="0.3">
      <c r="A470">
        <v>2018</v>
      </c>
      <c r="B470" t="s">
        <v>637</v>
      </c>
      <c r="C470" t="s">
        <v>82</v>
      </c>
      <c r="L470" s="9"/>
      <c r="M470" s="9"/>
      <c r="N470" s="9"/>
      <c r="O470" s="9"/>
      <c r="P470" s="9" t="s">
        <v>193</v>
      </c>
      <c r="Q470" s="9"/>
      <c r="S470" s="14"/>
      <c r="T470" s="11"/>
      <c r="U470" s="11"/>
      <c r="V470" s="17">
        <f>COUNTA(TableAllYears[[#This Row],[Thermal Cycling]:[PID+ (2014)]])</f>
        <v>1</v>
      </c>
      <c r="W470" s="9" t="s">
        <v>655</v>
      </c>
      <c r="X470" s="9" t="s">
        <v>697</v>
      </c>
      <c r="Y470" s="9" t="s">
        <v>628</v>
      </c>
      <c r="Z470" s="9"/>
      <c r="AA470" s="9" t="s">
        <v>30</v>
      </c>
      <c r="AB470" s="9" t="s">
        <v>30</v>
      </c>
      <c r="AC470" s="9" t="s">
        <v>45</v>
      </c>
      <c r="AD470" s="9"/>
    </row>
    <row r="471" spans="1:30" x14ac:dyDescent="0.3">
      <c r="A471">
        <v>2018</v>
      </c>
      <c r="B471" t="s">
        <v>638</v>
      </c>
      <c r="C471" t="s">
        <v>82</v>
      </c>
      <c r="L471" s="9"/>
      <c r="M471" s="9"/>
      <c r="N471" s="9"/>
      <c r="O471" s="9" t="s">
        <v>193</v>
      </c>
      <c r="P471" s="9"/>
      <c r="Q471" s="9"/>
      <c r="S471" s="14"/>
      <c r="T471" s="11"/>
      <c r="U471" s="11"/>
      <c r="V471" s="17">
        <f>COUNTA(TableAllYears[[#This Row],[Thermal Cycling]:[PID+ (2014)]])</f>
        <v>1</v>
      </c>
      <c r="W471" s="9" t="s">
        <v>655</v>
      </c>
      <c r="X471" s="9" t="s">
        <v>697</v>
      </c>
      <c r="Y471" s="9" t="s">
        <v>628</v>
      </c>
      <c r="Z471" s="9"/>
      <c r="AA471" s="9" t="s">
        <v>30</v>
      </c>
      <c r="AB471" s="9" t="s">
        <v>30</v>
      </c>
      <c r="AC471" s="9" t="s">
        <v>45</v>
      </c>
      <c r="AD471" s="9"/>
    </row>
    <row r="472" spans="1:30" x14ac:dyDescent="0.3">
      <c r="A472">
        <v>2014</v>
      </c>
      <c r="C472" t="s">
        <v>82</v>
      </c>
      <c r="L472" s="9"/>
      <c r="M472" s="9"/>
      <c r="N472" s="9"/>
      <c r="O472" s="9"/>
      <c r="P472" s="9" t="s">
        <v>193</v>
      </c>
      <c r="Q472" s="9"/>
      <c r="S472" s="14"/>
      <c r="T472" s="11"/>
      <c r="U472" s="11"/>
      <c r="V472" s="17">
        <f>COUNTA(TableAllYears[[#This Row],[Thermal Cycling]:[PID+ (2014)]])</f>
        <v>1</v>
      </c>
      <c r="W472" s="9"/>
      <c r="X472" s="9"/>
      <c r="Y472" s="9"/>
      <c r="Z472" s="9"/>
      <c r="AA472" s="9"/>
      <c r="AB472" s="9"/>
      <c r="AC472" s="9"/>
      <c r="AD472" s="9"/>
    </row>
    <row r="473" spans="1:30" x14ac:dyDescent="0.3">
      <c r="A473" s="9">
        <v>2024</v>
      </c>
      <c r="B473" s="9" t="s">
        <v>1023</v>
      </c>
      <c r="C473" s="9" t="s">
        <v>1022</v>
      </c>
      <c r="D473" t="s">
        <v>192</v>
      </c>
      <c r="E473">
        <v>380</v>
      </c>
      <c r="F473">
        <v>425</v>
      </c>
      <c r="G473" s="9" t="s">
        <v>11</v>
      </c>
      <c r="H473" s="9" t="s">
        <v>13</v>
      </c>
      <c r="I473" s="9"/>
      <c r="J473" s="9"/>
      <c r="K473" s="9">
        <v>182</v>
      </c>
      <c r="L473" s="9">
        <v>91</v>
      </c>
      <c r="M473" s="9"/>
      <c r="N473" s="9"/>
      <c r="O473" s="9" t="s">
        <v>193</v>
      </c>
      <c r="P473" s="9" t="s">
        <v>193</v>
      </c>
      <c r="Q473" s="9" t="s">
        <v>193</v>
      </c>
      <c r="S473" s="14">
        <v>50</v>
      </c>
      <c r="T473" s="11"/>
      <c r="U473" s="11"/>
      <c r="V473" s="17">
        <f>COUNTA(TableAllYears[[#This Row],[Thermal Cycling]:[PID+ (2014)]])</f>
        <v>4</v>
      </c>
      <c r="W473" t="s">
        <v>1132</v>
      </c>
      <c r="AA473" s="9" t="s">
        <v>16</v>
      </c>
      <c r="AB473" s="9"/>
      <c r="AC473" s="9"/>
      <c r="AD473" s="9"/>
    </row>
    <row r="474" spans="1:30" x14ac:dyDescent="0.3">
      <c r="A474" s="9">
        <v>2024</v>
      </c>
      <c r="B474" s="9" t="s">
        <v>1024</v>
      </c>
      <c r="C474" s="9" t="s">
        <v>1022</v>
      </c>
      <c r="D474" t="s">
        <v>430</v>
      </c>
      <c r="E474">
        <v>430</v>
      </c>
      <c r="F474">
        <v>475</v>
      </c>
      <c r="G474" s="9" t="s">
        <v>11</v>
      </c>
      <c r="H474" s="9" t="s">
        <v>13</v>
      </c>
      <c r="I474" s="9"/>
      <c r="J474" s="9"/>
      <c r="K474" s="9">
        <v>182</v>
      </c>
      <c r="L474" s="9">
        <v>91</v>
      </c>
      <c r="M474" s="9"/>
      <c r="N474" s="9"/>
      <c r="O474" s="9" t="s">
        <v>193</v>
      </c>
      <c r="P474" s="9" t="s">
        <v>193</v>
      </c>
      <c r="Q474" s="9" t="s">
        <v>193</v>
      </c>
      <c r="S474" s="14">
        <v>50</v>
      </c>
      <c r="T474" s="11"/>
      <c r="U474" s="11"/>
      <c r="V474" s="17">
        <f>COUNTA(TableAllYears[[#This Row],[Thermal Cycling]:[PID+ (2014)]])</f>
        <v>4</v>
      </c>
      <c r="W474" t="s">
        <v>1132</v>
      </c>
      <c r="AA474" s="9" t="s">
        <v>16</v>
      </c>
      <c r="AB474" s="9"/>
      <c r="AC474" s="9"/>
      <c r="AD474" s="9"/>
    </row>
    <row r="475" spans="1:30" x14ac:dyDescent="0.3">
      <c r="A475" s="9">
        <v>2024</v>
      </c>
      <c r="B475" s="9" t="s">
        <v>1025</v>
      </c>
      <c r="C475" s="9" t="s">
        <v>1022</v>
      </c>
      <c r="D475" t="s">
        <v>434</v>
      </c>
      <c r="E475">
        <v>480</v>
      </c>
      <c r="F475">
        <v>525</v>
      </c>
      <c r="G475" s="9" t="s">
        <v>11</v>
      </c>
      <c r="H475" s="9" t="s">
        <v>13</v>
      </c>
      <c r="I475" s="9"/>
      <c r="J475" s="9"/>
      <c r="K475" s="9">
        <v>182</v>
      </c>
      <c r="L475" s="9">
        <v>91</v>
      </c>
      <c r="M475" s="9"/>
      <c r="N475" s="9"/>
      <c r="O475" s="9" t="s">
        <v>193</v>
      </c>
      <c r="P475" s="9" t="s">
        <v>193</v>
      </c>
      <c r="Q475" s="9" t="s">
        <v>193</v>
      </c>
      <c r="S475" s="14">
        <v>50</v>
      </c>
      <c r="T475" s="11"/>
      <c r="U475" s="11"/>
      <c r="V475" s="17">
        <f>COUNTA(TableAllYears[[#This Row],[Thermal Cycling]:[PID+ (2014)]])</f>
        <v>4</v>
      </c>
      <c r="W475" t="s">
        <v>1132</v>
      </c>
      <c r="AA475" s="9" t="s">
        <v>16</v>
      </c>
      <c r="AB475" s="9"/>
      <c r="AC475" s="9"/>
      <c r="AD475" s="9"/>
    </row>
    <row r="476" spans="1:30" x14ac:dyDescent="0.3">
      <c r="A476" s="9">
        <v>2024</v>
      </c>
      <c r="B476" s="9" t="s">
        <v>1026</v>
      </c>
      <c r="C476" s="9" t="s">
        <v>1022</v>
      </c>
      <c r="D476" t="s">
        <v>429</v>
      </c>
      <c r="E476">
        <v>530</v>
      </c>
      <c r="F476">
        <v>575</v>
      </c>
      <c r="G476" s="9" t="s">
        <v>11</v>
      </c>
      <c r="H476" s="9" t="s">
        <v>13</v>
      </c>
      <c r="I476" s="9"/>
      <c r="J476" s="9"/>
      <c r="K476" s="9">
        <v>182</v>
      </c>
      <c r="L476" s="9">
        <v>91</v>
      </c>
      <c r="M476" s="9"/>
      <c r="N476" s="9"/>
      <c r="O476" s="9" t="s">
        <v>193</v>
      </c>
      <c r="P476" s="9" t="s">
        <v>193</v>
      </c>
      <c r="Q476" s="9" t="s">
        <v>193</v>
      </c>
      <c r="S476" s="14">
        <v>50</v>
      </c>
      <c r="T476" s="11"/>
      <c r="U476" s="11"/>
      <c r="V476" s="17">
        <f>COUNTA(TableAllYears[[#This Row],[Thermal Cycling]:[PID+ (2014)]])</f>
        <v>4</v>
      </c>
      <c r="W476" t="s">
        <v>1132</v>
      </c>
      <c r="AA476" s="9" t="s">
        <v>16</v>
      </c>
      <c r="AB476" s="9"/>
      <c r="AC476" s="9"/>
      <c r="AD476" s="9"/>
    </row>
    <row r="477" spans="1:30" x14ac:dyDescent="0.3">
      <c r="A477" s="9">
        <v>2024</v>
      </c>
      <c r="B477" s="9" t="s">
        <v>1027</v>
      </c>
      <c r="C477" s="9" t="s">
        <v>1022</v>
      </c>
      <c r="D477" t="s">
        <v>192</v>
      </c>
      <c r="E477">
        <v>380</v>
      </c>
      <c r="F477">
        <v>425</v>
      </c>
      <c r="G477" s="9" t="s">
        <v>11</v>
      </c>
      <c r="H477" s="9" t="s">
        <v>13</v>
      </c>
      <c r="I477" s="9"/>
      <c r="J477" s="9"/>
      <c r="K477" s="9">
        <v>182</v>
      </c>
      <c r="L477" s="9">
        <v>91</v>
      </c>
      <c r="M477" s="9"/>
      <c r="N477" s="9"/>
      <c r="O477" s="9" t="s">
        <v>193</v>
      </c>
      <c r="P477" s="9"/>
      <c r="Q477" s="9" t="s">
        <v>193</v>
      </c>
      <c r="S477" s="14">
        <v>50</v>
      </c>
      <c r="T477" s="11"/>
      <c r="U477" s="11"/>
      <c r="V477" s="17">
        <f>COUNTA(TableAllYears[[#This Row],[Thermal Cycling]:[PID+ (2014)]])</f>
        <v>3</v>
      </c>
      <c r="W477" t="s">
        <v>1132</v>
      </c>
      <c r="AA477" s="9" t="s">
        <v>16</v>
      </c>
      <c r="AB477" s="9"/>
      <c r="AC477" s="9"/>
      <c r="AD477" s="9"/>
    </row>
    <row r="478" spans="1:30" x14ac:dyDescent="0.3">
      <c r="A478" s="9">
        <v>2024</v>
      </c>
      <c r="B478" s="9" t="s">
        <v>1028</v>
      </c>
      <c r="C478" s="9" t="s">
        <v>1022</v>
      </c>
      <c r="D478" t="s">
        <v>430</v>
      </c>
      <c r="E478">
        <v>430</v>
      </c>
      <c r="F478">
        <v>475</v>
      </c>
      <c r="G478" s="9" t="s">
        <v>11</v>
      </c>
      <c r="H478" s="9" t="s">
        <v>13</v>
      </c>
      <c r="I478" s="9"/>
      <c r="J478" s="9"/>
      <c r="K478" s="9">
        <v>182</v>
      </c>
      <c r="L478" s="9">
        <v>91</v>
      </c>
      <c r="M478" s="9"/>
      <c r="N478" s="9"/>
      <c r="O478" s="9" t="s">
        <v>193</v>
      </c>
      <c r="P478" s="9"/>
      <c r="Q478" s="9" t="s">
        <v>193</v>
      </c>
      <c r="S478" s="14">
        <v>50</v>
      </c>
      <c r="T478" s="11"/>
      <c r="U478" s="11"/>
      <c r="V478" s="17">
        <f>COUNTA(TableAllYears[[#This Row],[Thermal Cycling]:[PID+ (2014)]])</f>
        <v>3</v>
      </c>
      <c r="W478" t="s">
        <v>1132</v>
      </c>
      <c r="AA478" s="9" t="s">
        <v>16</v>
      </c>
      <c r="AB478" s="9"/>
      <c r="AC478" s="9"/>
      <c r="AD478" s="9"/>
    </row>
    <row r="479" spans="1:30" x14ac:dyDescent="0.3">
      <c r="A479" s="9">
        <v>2024</v>
      </c>
      <c r="B479" s="9" t="s">
        <v>1029</v>
      </c>
      <c r="C479" s="9" t="s">
        <v>1022</v>
      </c>
      <c r="D479" t="s">
        <v>434</v>
      </c>
      <c r="E479">
        <v>480</v>
      </c>
      <c r="F479">
        <v>525</v>
      </c>
      <c r="G479" s="9" t="s">
        <v>11</v>
      </c>
      <c r="H479" s="9" t="s">
        <v>13</v>
      </c>
      <c r="I479" s="9"/>
      <c r="J479" s="9"/>
      <c r="K479" s="9">
        <v>182</v>
      </c>
      <c r="L479" s="9">
        <v>91</v>
      </c>
      <c r="M479" s="9"/>
      <c r="N479" s="9"/>
      <c r="O479" s="9" t="s">
        <v>193</v>
      </c>
      <c r="P479" s="9"/>
      <c r="Q479" s="9" t="s">
        <v>193</v>
      </c>
      <c r="S479" s="14">
        <v>50</v>
      </c>
      <c r="T479" s="11"/>
      <c r="U479" s="11"/>
      <c r="V479" s="17">
        <f>COUNTA(TableAllYears[[#This Row],[Thermal Cycling]:[PID+ (2014)]])</f>
        <v>3</v>
      </c>
      <c r="W479" t="s">
        <v>1132</v>
      </c>
      <c r="AA479" s="9" t="s">
        <v>16</v>
      </c>
      <c r="AB479" s="9"/>
      <c r="AC479" s="9"/>
      <c r="AD479" s="9"/>
    </row>
    <row r="480" spans="1:30" x14ac:dyDescent="0.3">
      <c r="A480" s="9">
        <v>2024</v>
      </c>
      <c r="B480" s="9" t="s">
        <v>1030</v>
      </c>
      <c r="C480" s="9" t="s">
        <v>1022</v>
      </c>
      <c r="D480" t="s">
        <v>429</v>
      </c>
      <c r="E480">
        <v>530</v>
      </c>
      <c r="F480">
        <v>575</v>
      </c>
      <c r="G480" s="9" t="s">
        <v>11</v>
      </c>
      <c r="H480" s="9" t="s">
        <v>13</v>
      </c>
      <c r="I480" s="9"/>
      <c r="J480" s="9"/>
      <c r="K480" s="9">
        <v>182</v>
      </c>
      <c r="L480" s="9">
        <v>91</v>
      </c>
      <c r="M480" s="9"/>
      <c r="N480" s="9"/>
      <c r="O480" s="9" t="s">
        <v>193</v>
      </c>
      <c r="P480" s="9"/>
      <c r="Q480" s="9" t="s">
        <v>193</v>
      </c>
      <c r="S480" s="14">
        <v>50</v>
      </c>
      <c r="T480" s="11"/>
      <c r="U480" s="11"/>
      <c r="V480" s="17">
        <f>COUNTA(TableAllYears[[#This Row],[Thermal Cycling]:[PID+ (2014)]])</f>
        <v>3</v>
      </c>
      <c r="W480" t="s">
        <v>1132</v>
      </c>
      <c r="AA480" s="9" t="s">
        <v>16</v>
      </c>
      <c r="AB480" s="9"/>
      <c r="AC480" s="9"/>
      <c r="AD480" s="9"/>
    </row>
    <row r="481" spans="1:30" x14ac:dyDescent="0.3">
      <c r="A481" s="9">
        <v>2024</v>
      </c>
      <c r="B481" s="9" t="s">
        <v>1031</v>
      </c>
      <c r="C481" s="9" t="s">
        <v>1022</v>
      </c>
      <c r="D481" t="s">
        <v>192</v>
      </c>
      <c r="E481">
        <v>380</v>
      </c>
      <c r="F481">
        <v>425</v>
      </c>
      <c r="G481" s="9" t="s">
        <v>32</v>
      </c>
      <c r="H481" s="9" t="s">
        <v>13</v>
      </c>
      <c r="I481" s="9"/>
      <c r="J481" s="9"/>
      <c r="K481" s="9">
        <v>182</v>
      </c>
      <c r="L481" s="9">
        <v>91</v>
      </c>
      <c r="M481" s="9"/>
      <c r="N481" s="9"/>
      <c r="O481" s="9"/>
      <c r="P481" s="9"/>
      <c r="Q481" s="9" t="s">
        <v>193</v>
      </c>
      <c r="S481" s="14">
        <v>50</v>
      </c>
      <c r="T481" s="11"/>
      <c r="U481" s="11"/>
      <c r="V481" s="17">
        <f>COUNTA(TableAllYears[[#This Row],[Thermal Cycling]:[PID+ (2014)]])</f>
        <v>2</v>
      </c>
      <c r="W481" t="s">
        <v>1132</v>
      </c>
      <c r="AA481" s="9" t="s">
        <v>16</v>
      </c>
      <c r="AB481" s="9"/>
      <c r="AC481" s="9"/>
      <c r="AD481" s="9"/>
    </row>
    <row r="482" spans="1:30" x14ac:dyDescent="0.3">
      <c r="A482" s="9">
        <v>2024</v>
      </c>
      <c r="B482" s="9" t="s">
        <v>1032</v>
      </c>
      <c r="C482" s="9" t="s">
        <v>1022</v>
      </c>
      <c r="D482" t="s">
        <v>430</v>
      </c>
      <c r="E482">
        <v>430</v>
      </c>
      <c r="F482">
        <v>475</v>
      </c>
      <c r="G482" s="9" t="s">
        <v>32</v>
      </c>
      <c r="H482" s="9" t="s">
        <v>13</v>
      </c>
      <c r="I482" s="9"/>
      <c r="J482" s="9"/>
      <c r="K482" s="9">
        <v>182</v>
      </c>
      <c r="L482" s="9">
        <v>91</v>
      </c>
      <c r="M482" s="9"/>
      <c r="N482" s="9"/>
      <c r="O482" s="9"/>
      <c r="P482" s="9"/>
      <c r="Q482" s="9" t="s">
        <v>193</v>
      </c>
      <c r="S482" s="14">
        <v>50</v>
      </c>
      <c r="T482" s="11"/>
      <c r="U482" s="11"/>
      <c r="V482" s="17">
        <f>COUNTA(TableAllYears[[#This Row],[Thermal Cycling]:[PID+ (2014)]])</f>
        <v>2</v>
      </c>
      <c r="W482" t="s">
        <v>1132</v>
      </c>
      <c r="AA482" s="9" t="s">
        <v>16</v>
      </c>
      <c r="AB482" s="9"/>
      <c r="AC482" s="9"/>
      <c r="AD482" s="9"/>
    </row>
    <row r="483" spans="1:30" x14ac:dyDescent="0.3">
      <c r="A483" s="9">
        <v>2024</v>
      </c>
      <c r="B483" s="9" t="s">
        <v>1033</v>
      </c>
      <c r="C483" s="9" t="s">
        <v>1022</v>
      </c>
      <c r="D483" t="s">
        <v>434</v>
      </c>
      <c r="E483">
        <v>480</v>
      </c>
      <c r="F483">
        <v>525</v>
      </c>
      <c r="G483" s="9" t="s">
        <v>32</v>
      </c>
      <c r="H483" s="9" t="s">
        <v>13</v>
      </c>
      <c r="I483" s="9"/>
      <c r="J483" s="9"/>
      <c r="K483" s="9">
        <v>182</v>
      </c>
      <c r="L483" s="9">
        <v>91</v>
      </c>
      <c r="M483" s="9"/>
      <c r="N483" s="9"/>
      <c r="O483" s="9"/>
      <c r="P483" s="9"/>
      <c r="Q483" s="9" t="s">
        <v>193</v>
      </c>
      <c r="S483" s="14">
        <v>50</v>
      </c>
      <c r="T483" s="11"/>
      <c r="U483" s="11"/>
      <c r="V483" s="17">
        <f>COUNTA(TableAllYears[[#This Row],[Thermal Cycling]:[PID+ (2014)]])</f>
        <v>2</v>
      </c>
      <c r="W483" t="s">
        <v>1132</v>
      </c>
      <c r="AA483" s="9" t="s">
        <v>16</v>
      </c>
      <c r="AB483" s="9"/>
      <c r="AC483" s="9"/>
      <c r="AD483" s="9"/>
    </row>
    <row r="484" spans="1:30" x14ac:dyDescent="0.3">
      <c r="A484" s="9">
        <v>2024</v>
      </c>
      <c r="B484" s="9" t="s">
        <v>1034</v>
      </c>
      <c r="C484" s="9" t="s">
        <v>1022</v>
      </c>
      <c r="D484" t="s">
        <v>429</v>
      </c>
      <c r="E484">
        <v>530</v>
      </c>
      <c r="F484">
        <v>575</v>
      </c>
      <c r="G484" s="9" t="s">
        <v>32</v>
      </c>
      <c r="H484" s="9" t="s">
        <v>13</v>
      </c>
      <c r="I484" s="9"/>
      <c r="J484" s="9"/>
      <c r="K484" s="9">
        <v>182</v>
      </c>
      <c r="L484" s="9">
        <v>91</v>
      </c>
      <c r="M484" s="9"/>
      <c r="N484" s="9"/>
      <c r="O484" s="9"/>
      <c r="P484" s="9"/>
      <c r="Q484" s="9" t="s">
        <v>193</v>
      </c>
      <c r="S484" s="14">
        <v>50</v>
      </c>
      <c r="T484" s="11"/>
      <c r="U484" s="11"/>
      <c r="V484" s="17">
        <f>COUNTA(TableAllYears[[#This Row],[Thermal Cycling]:[PID+ (2014)]])</f>
        <v>2</v>
      </c>
      <c r="W484" t="s">
        <v>1132</v>
      </c>
      <c r="AA484" s="9" t="s">
        <v>16</v>
      </c>
      <c r="AB484" s="9"/>
      <c r="AC484" s="9"/>
      <c r="AD484" s="9"/>
    </row>
    <row r="485" spans="1:30" x14ac:dyDescent="0.3">
      <c r="A485" s="9">
        <v>2024</v>
      </c>
      <c r="B485" s="9" t="s">
        <v>1035</v>
      </c>
      <c r="C485" s="9" t="s">
        <v>1022</v>
      </c>
      <c r="D485" t="s">
        <v>431</v>
      </c>
      <c r="E485">
        <v>580</v>
      </c>
      <c r="F485">
        <v>625</v>
      </c>
      <c r="G485" s="9" t="s">
        <v>32</v>
      </c>
      <c r="H485" s="9" t="s">
        <v>13</v>
      </c>
      <c r="I485" s="9"/>
      <c r="J485" s="9"/>
      <c r="K485" s="9">
        <v>182</v>
      </c>
      <c r="L485" s="9">
        <v>91</v>
      </c>
      <c r="M485" s="9"/>
      <c r="N485" s="9"/>
      <c r="O485" s="9"/>
      <c r="P485" s="9"/>
      <c r="Q485" s="9" t="s">
        <v>193</v>
      </c>
      <c r="S485" s="14">
        <v>50</v>
      </c>
      <c r="T485" s="11"/>
      <c r="U485" s="11"/>
      <c r="V485" s="17">
        <f>COUNTA(TableAllYears[[#This Row],[Thermal Cycling]:[PID+ (2014)]])</f>
        <v>2</v>
      </c>
      <c r="W485" t="s">
        <v>1132</v>
      </c>
      <c r="AA485" s="9" t="s">
        <v>16</v>
      </c>
      <c r="AB485" s="9"/>
      <c r="AC485" s="9"/>
      <c r="AD485" s="9"/>
    </row>
    <row r="486" spans="1:30" x14ac:dyDescent="0.3">
      <c r="A486" s="9">
        <v>2024</v>
      </c>
      <c r="B486" s="9" t="s">
        <v>1037</v>
      </c>
      <c r="C486" s="9" t="s">
        <v>1036</v>
      </c>
      <c r="D486" t="s">
        <v>430</v>
      </c>
      <c r="E486">
        <v>430</v>
      </c>
      <c r="F486">
        <v>475</v>
      </c>
      <c r="G486" s="9" t="s">
        <v>28</v>
      </c>
      <c r="H486" s="9" t="s">
        <v>55</v>
      </c>
      <c r="I486" s="9"/>
      <c r="J486" s="9"/>
      <c r="K486" s="9">
        <v>182</v>
      </c>
      <c r="L486" s="9">
        <v>91</v>
      </c>
      <c r="M486" s="9"/>
      <c r="N486" s="9" t="s">
        <v>193</v>
      </c>
      <c r="O486" s="9" t="s">
        <v>193</v>
      </c>
      <c r="P486" s="9" t="s">
        <v>193</v>
      </c>
      <c r="Q486" s="9" t="s">
        <v>193</v>
      </c>
      <c r="S486" s="14"/>
      <c r="T486" s="11"/>
      <c r="U486" s="11"/>
      <c r="V486" s="17">
        <f>COUNTA(TableAllYears[[#This Row],[Thermal Cycling]:[PID+ (2014)]])</f>
        <v>4</v>
      </c>
      <c r="W486" t="s">
        <v>1133</v>
      </c>
      <c r="AA486" s="9" t="s">
        <v>30</v>
      </c>
      <c r="AB486" s="9"/>
      <c r="AC486" s="9"/>
      <c r="AD486" s="9"/>
    </row>
    <row r="487" spans="1:30" x14ac:dyDescent="0.3">
      <c r="A487" s="9">
        <v>2024</v>
      </c>
      <c r="B487" s="9" t="s">
        <v>1038</v>
      </c>
      <c r="C487" s="9" t="s">
        <v>1036</v>
      </c>
      <c r="D487" t="s">
        <v>434</v>
      </c>
      <c r="E487">
        <v>480</v>
      </c>
      <c r="F487">
        <v>525</v>
      </c>
      <c r="G487" s="9" t="s">
        <v>28</v>
      </c>
      <c r="H487" s="9" t="s">
        <v>55</v>
      </c>
      <c r="I487" s="9"/>
      <c r="J487" s="9"/>
      <c r="K487" s="9">
        <v>182</v>
      </c>
      <c r="L487" s="9">
        <v>91</v>
      </c>
      <c r="M487" s="9"/>
      <c r="N487" s="9" t="s">
        <v>193</v>
      </c>
      <c r="O487" s="9" t="s">
        <v>193</v>
      </c>
      <c r="P487" s="9" t="s">
        <v>193</v>
      </c>
      <c r="Q487" s="9" t="s">
        <v>193</v>
      </c>
      <c r="S487" s="14"/>
      <c r="T487" s="11"/>
      <c r="U487" s="11"/>
      <c r="V487" s="17">
        <f>COUNTA(TableAllYears[[#This Row],[Thermal Cycling]:[PID+ (2014)]])</f>
        <v>4</v>
      </c>
      <c r="W487" t="s">
        <v>1133</v>
      </c>
      <c r="AA487" s="9" t="s">
        <v>30</v>
      </c>
      <c r="AB487" s="9"/>
      <c r="AC487" s="9"/>
      <c r="AD487" s="9"/>
    </row>
    <row r="488" spans="1:30" x14ac:dyDescent="0.3">
      <c r="A488" s="9">
        <v>2024</v>
      </c>
      <c r="B488" s="9" t="s">
        <v>1039</v>
      </c>
      <c r="C488" s="9" t="s">
        <v>1036</v>
      </c>
      <c r="D488" t="s">
        <v>429</v>
      </c>
      <c r="E488">
        <v>530</v>
      </c>
      <c r="F488">
        <v>575</v>
      </c>
      <c r="G488" s="9" t="s">
        <v>28</v>
      </c>
      <c r="H488" s="9" t="s">
        <v>55</v>
      </c>
      <c r="I488" s="9"/>
      <c r="J488" s="9"/>
      <c r="K488" s="9">
        <v>182</v>
      </c>
      <c r="L488" s="9">
        <v>91</v>
      </c>
      <c r="M488" s="9"/>
      <c r="N488" s="9" t="s">
        <v>193</v>
      </c>
      <c r="O488" s="9" t="s">
        <v>193</v>
      </c>
      <c r="P488" s="9" t="s">
        <v>193</v>
      </c>
      <c r="Q488" s="9" t="s">
        <v>193</v>
      </c>
      <c r="S488" s="14"/>
      <c r="T488" s="11"/>
      <c r="U488" s="11"/>
      <c r="V488" s="17">
        <f>COUNTA(TableAllYears[[#This Row],[Thermal Cycling]:[PID+ (2014)]])</f>
        <v>4</v>
      </c>
      <c r="W488" t="s">
        <v>1133</v>
      </c>
      <c r="AA488" s="9" t="s">
        <v>30</v>
      </c>
      <c r="AB488" s="9"/>
      <c r="AC488" s="9"/>
      <c r="AD488" s="9"/>
    </row>
    <row r="489" spans="1:30" x14ac:dyDescent="0.3">
      <c r="A489" s="9">
        <v>2024</v>
      </c>
      <c r="B489" s="9" t="s">
        <v>1040</v>
      </c>
      <c r="C489" s="9" t="s">
        <v>1036</v>
      </c>
      <c r="D489" t="s">
        <v>431</v>
      </c>
      <c r="E489">
        <v>580</v>
      </c>
      <c r="F489">
        <v>625</v>
      </c>
      <c r="G489" s="9" t="s">
        <v>28</v>
      </c>
      <c r="H489" s="9" t="s">
        <v>55</v>
      </c>
      <c r="I489" s="9"/>
      <c r="J489" s="9"/>
      <c r="K489" s="9">
        <v>182</v>
      </c>
      <c r="L489" s="9">
        <v>91</v>
      </c>
      <c r="M489" s="9"/>
      <c r="N489" s="9" t="s">
        <v>193</v>
      </c>
      <c r="O489" s="9" t="s">
        <v>193</v>
      </c>
      <c r="P489" s="9" t="s">
        <v>193</v>
      </c>
      <c r="Q489" s="9" t="s">
        <v>193</v>
      </c>
      <c r="S489" s="14"/>
      <c r="T489" s="11"/>
      <c r="U489" s="11"/>
      <c r="V489" s="17">
        <f>COUNTA(TableAllYears[[#This Row],[Thermal Cycling]:[PID+ (2014)]])</f>
        <v>4</v>
      </c>
      <c r="W489" t="s">
        <v>1133</v>
      </c>
      <c r="AA489" s="9" t="s">
        <v>30</v>
      </c>
      <c r="AB489" s="9"/>
      <c r="AC489" s="9"/>
      <c r="AD489" s="9"/>
    </row>
    <row r="490" spans="1:30" x14ac:dyDescent="0.3">
      <c r="A490" s="9">
        <v>2024</v>
      </c>
      <c r="B490" s="9" t="s">
        <v>1041</v>
      </c>
      <c r="C490" s="9" t="s">
        <v>1036</v>
      </c>
      <c r="D490" t="s">
        <v>431</v>
      </c>
      <c r="E490">
        <v>580</v>
      </c>
      <c r="F490">
        <v>625</v>
      </c>
      <c r="G490" s="9" t="s">
        <v>28</v>
      </c>
      <c r="H490" s="9" t="s">
        <v>55</v>
      </c>
      <c r="I490" s="9"/>
      <c r="J490" s="9"/>
      <c r="K490" s="9">
        <v>182</v>
      </c>
      <c r="L490" s="9">
        <v>91</v>
      </c>
      <c r="M490" s="9"/>
      <c r="N490" s="9" t="s">
        <v>193</v>
      </c>
      <c r="O490" s="9"/>
      <c r="P490" s="9" t="s">
        <v>193</v>
      </c>
      <c r="Q490" s="9" t="s">
        <v>193</v>
      </c>
      <c r="S490" s="14"/>
      <c r="T490" s="11"/>
      <c r="U490" s="11"/>
      <c r="V490" s="17">
        <f>COUNTA(TableAllYears[[#This Row],[Thermal Cycling]:[PID+ (2014)]])</f>
        <v>3</v>
      </c>
      <c r="W490" t="s">
        <v>1133</v>
      </c>
      <c r="AA490" s="9" t="s">
        <v>30</v>
      </c>
      <c r="AB490" s="9"/>
      <c r="AC490" s="9"/>
      <c r="AD490" s="9"/>
    </row>
    <row r="491" spans="1:30" x14ac:dyDescent="0.3">
      <c r="A491" s="9">
        <v>2024</v>
      </c>
      <c r="B491" s="9" t="s">
        <v>1042</v>
      </c>
      <c r="C491" s="9" t="s">
        <v>1036</v>
      </c>
      <c r="D491" t="s">
        <v>430</v>
      </c>
      <c r="E491">
        <v>430</v>
      </c>
      <c r="F491">
        <v>475</v>
      </c>
      <c r="G491" s="9" t="s">
        <v>32</v>
      </c>
      <c r="H491" s="9" t="s">
        <v>55</v>
      </c>
      <c r="I491" s="9"/>
      <c r="J491" s="9"/>
      <c r="K491" s="9">
        <v>182</v>
      </c>
      <c r="L491" s="9">
        <v>91</v>
      </c>
      <c r="M491" s="9"/>
      <c r="N491" s="9"/>
      <c r="O491" s="9"/>
      <c r="P491" s="9"/>
      <c r="Q491" s="9" t="s">
        <v>193</v>
      </c>
      <c r="S491" s="14"/>
      <c r="T491" s="11"/>
      <c r="U491" s="11"/>
      <c r="V491" s="17">
        <f>COUNTA(TableAllYears[[#This Row],[Thermal Cycling]:[PID+ (2014)]])</f>
        <v>1</v>
      </c>
      <c r="W491" t="s">
        <v>1133</v>
      </c>
      <c r="AA491" s="9" t="s">
        <v>30</v>
      </c>
      <c r="AB491" s="9"/>
      <c r="AC491" s="9"/>
      <c r="AD491" s="9"/>
    </row>
    <row r="492" spans="1:30" x14ac:dyDescent="0.3">
      <c r="A492" s="9">
        <v>2024</v>
      </c>
      <c r="B492" s="9" t="s">
        <v>1043</v>
      </c>
      <c r="C492" s="9" t="s">
        <v>1036</v>
      </c>
      <c r="D492" t="s">
        <v>434</v>
      </c>
      <c r="E492">
        <v>480</v>
      </c>
      <c r="F492">
        <v>525</v>
      </c>
      <c r="G492" s="9" t="s">
        <v>32</v>
      </c>
      <c r="H492" s="9" t="s">
        <v>55</v>
      </c>
      <c r="I492" s="9"/>
      <c r="J492" s="9"/>
      <c r="K492" s="9">
        <v>182</v>
      </c>
      <c r="L492" s="9">
        <v>91</v>
      </c>
      <c r="M492" s="9"/>
      <c r="N492" s="9"/>
      <c r="O492" s="9"/>
      <c r="P492" s="9"/>
      <c r="Q492" s="9" t="s">
        <v>193</v>
      </c>
      <c r="S492" s="14"/>
      <c r="T492" s="11"/>
      <c r="U492" s="11"/>
      <c r="V492" s="17">
        <f>COUNTA(TableAllYears[[#This Row],[Thermal Cycling]:[PID+ (2014)]])</f>
        <v>1</v>
      </c>
      <c r="W492" t="s">
        <v>1133</v>
      </c>
      <c r="AA492" s="9" t="s">
        <v>30</v>
      </c>
      <c r="AB492" s="9"/>
      <c r="AC492" s="9"/>
      <c r="AD492" s="9"/>
    </row>
    <row r="493" spans="1:30" x14ac:dyDescent="0.3">
      <c r="A493" s="9">
        <v>2024</v>
      </c>
      <c r="B493" s="9" t="s">
        <v>1044</v>
      </c>
      <c r="C493" s="9" t="s">
        <v>1036</v>
      </c>
      <c r="D493" t="s">
        <v>429</v>
      </c>
      <c r="E493">
        <v>530</v>
      </c>
      <c r="F493">
        <v>575</v>
      </c>
      <c r="G493" s="9" t="s">
        <v>32</v>
      </c>
      <c r="H493" s="9" t="s">
        <v>55</v>
      </c>
      <c r="I493" s="9"/>
      <c r="J493" s="9"/>
      <c r="K493" s="9">
        <v>182</v>
      </c>
      <c r="L493" s="9">
        <v>91</v>
      </c>
      <c r="M493" s="9"/>
      <c r="N493" s="9"/>
      <c r="O493" s="9"/>
      <c r="P493" s="9"/>
      <c r="Q493" s="9" t="s">
        <v>193</v>
      </c>
      <c r="S493" s="14"/>
      <c r="T493" s="11"/>
      <c r="U493" s="11"/>
      <c r="V493" s="17">
        <f>COUNTA(TableAllYears[[#This Row],[Thermal Cycling]:[PID+ (2014)]])</f>
        <v>1</v>
      </c>
      <c r="W493" t="s">
        <v>1133</v>
      </c>
      <c r="AA493" s="9" t="s">
        <v>30</v>
      </c>
      <c r="AB493" s="9"/>
      <c r="AC493" s="9"/>
      <c r="AD493" s="9"/>
    </row>
    <row r="494" spans="1:30" x14ac:dyDescent="0.3">
      <c r="A494" s="9">
        <v>2024</v>
      </c>
      <c r="B494" s="9" t="s">
        <v>1045</v>
      </c>
      <c r="C494" s="9" t="s">
        <v>1036</v>
      </c>
      <c r="D494" t="s">
        <v>431</v>
      </c>
      <c r="E494">
        <v>580</v>
      </c>
      <c r="F494">
        <v>625</v>
      </c>
      <c r="G494" s="9" t="s">
        <v>32</v>
      </c>
      <c r="H494" s="9" t="s">
        <v>55</v>
      </c>
      <c r="I494" s="9"/>
      <c r="J494" s="9"/>
      <c r="K494" s="9">
        <v>182</v>
      </c>
      <c r="L494" s="9">
        <v>91</v>
      </c>
      <c r="M494" s="9"/>
      <c r="N494" s="9"/>
      <c r="O494" s="9"/>
      <c r="P494" s="9"/>
      <c r="Q494" s="9" t="s">
        <v>193</v>
      </c>
      <c r="S494" s="14"/>
      <c r="T494" s="11"/>
      <c r="U494" s="11"/>
      <c r="V494" s="17">
        <f>COUNTA(TableAllYears[[#This Row],[Thermal Cycling]:[PID+ (2014)]])</f>
        <v>1</v>
      </c>
      <c r="W494" t="s">
        <v>1133</v>
      </c>
      <c r="AA494" s="9" t="s">
        <v>30</v>
      </c>
      <c r="AB494" s="9"/>
      <c r="AC494" s="9"/>
      <c r="AD494" s="9"/>
    </row>
    <row r="495" spans="1:30" x14ac:dyDescent="0.3">
      <c r="A495" s="9">
        <v>2024</v>
      </c>
      <c r="B495" s="9" t="s">
        <v>1046</v>
      </c>
      <c r="C495" s="9" t="s">
        <v>1036</v>
      </c>
      <c r="D495" t="s">
        <v>431</v>
      </c>
      <c r="E495">
        <v>580</v>
      </c>
      <c r="F495">
        <v>625</v>
      </c>
      <c r="G495" s="9" t="s">
        <v>32</v>
      </c>
      <c r="H495" s="9" t="s">
        <v>55</v>
      </c>
      <c r="I495" s="9"/>
      <c r="J495" s="9"/>
      <c r="K495" s="9">
        <v>182</v>
      </c>
      <c r="L495" s="9">
        <v>91</v>
      </c>
      <c r="M495" s="9"/>
      <c r="N495" s="9"/>
      <c r="O495" s="9"/>
      <c r="P495" s="9"/>
      <c r="Q495" s="9" t="s">
        <v>193</v>
      </c>
      <c r="S495" s="14"/>
      <c r="T495" s="11"/>
      <c r="U495" s="11"/>
      <c r="V495" s="17">
        <f>COUNTA(TableAllYears[[#This Row],[Thermal Cycling]:[PID+ (2014)]])</f>
        <v>1</v>
      </c>
      <c r="W495" t="s">
        <v>1133</v>
      </c>
      <c r="AA495" s="9" t="s">
        <v>30</v>
      </c>
      <c r="AB495" s="9"/>
      <c r="AC495" s="9"/>
      <c r="AD495" s="9"/>
    </row>
    <row r="496" spans="1:30" x14ac:dyDescent="0.3">
      <c r="A496">
        <v>2023</v>
      </c>
      <c r="B496" t="s">
        <v>197</v>
      </c>
      <c r="C496" t="s">
        <v>191</v>
      </c>
      <c r="D496" t="s">
        <v>429</v>
      </c>
      <c r="E496">
        <v>530</v>
      </c>
      <c r="F496">
        <v>575</v>
      </c>
      <c r="G496" t="s">
        <v>28</v>
      </c>
      <c r="H496" t="s">
        <v>55</v>
      </c>
      <c r="I496">
        <v>144</v>
      </c>
      <c r="K496">
        <v>182</v>
      </c>
      <c r="L496" s="9"/>
      <c r="M496" s="9" t="s">
        <v>193</v>
      </c>
      <c r="N496" s="9" t="s">
        <v>193</v>
      </c>
      <c r="O496" s="9" t="s">
        <v>193</v>
      </c>
      <c r="P496" s="9" t="s">
        <v>193</v>
      </c>
      <c r="Q496" s="9" t="s">
        <v>193</v>
      </c>
      <c r="R496" t="s">
        <v>193</v>
      </c>
      <c r="S496" s="14"/>
      <c r="T496" s="11"/>
      <c r="U496" s="11"/>
      <c r="V496" s="17">
        <f>COUNTA(TableAllYears[[#This Row],[Thermal Cycling]:[PID+ (2014)]])</f>
        <v>6</v>
      </c>
      <c r="W496" s="9" t="s">
        <v>441</v>
      </c>
      <c r="X496" s="9" t="s">
        <v>482</v>
      </c>
      <c r="Y496" s="9" t="s">
        <v>483</v>
      </c>
      <c r="Z496" s="9"/>
      <c r="AA496" s="9" t="s">
        <v>30</v>
      </c>
      <c r="AB496" s="9" t="s">
        <v>30</v>
      </c>
      <c r="AC496" s="9" t="s">
        <v>478</v>
      </c>
      <c r="AD496" s="9"/>
    </row>
    <row r="497" spans="1:30" x14ac:dyDescent="0.3">
      <c r="A497">
        <v>2023</v>
      </c>
      <c r="B497" t="s">
        <v>195</v>
      </c>
      <c r="C497" t="s">
        <v>191</v>
      </c>
      <c r="D497" t="s">
        <v>192</v>
      </c>
      <c r="E497">
        <v>380</v>
      </c>
      <c r="F497">
        <v>425</v>
      </c>
      <c r="G497" t="s">
        <v>32</v>
      </c>
      <c r="H497" t="s">
        <v>55</v>
      </c>
      <c r="I497">
        <v>108</v>
      </c>
      <c r="K497">
        <v>182</v>
      </c>
      <c r="L497" s="9"/>
      <c r="M497" s="9" t="s">
        <v>193</v>
      </c>
      <c r="N497" s="9" t="s">
        <v>193</v>
      </c>
      <c r="O497" s="9" t="s">
        <v>193</v>
      </c>
      <c r="P497" s="9" t="s">
        <v>193</v>
      </c>
      <c r="Q497" s="9" t="s">
        <v>193</v>
      </c>
      <c r="S497" s="14"/>
      <c r="T497" s="11"/>
      <c r="U497" s="11"/>
      <c r="V497" s="17">
        <f>COUNTA(TableAllYears[[#This Row],[Thermal Cycling]:[PID+ (2014)]])</f>
        <v>5</v>
      </c>
      <c r="W497" s="9" t="s">
        <v>441</v>
      </c>
      <c r="X497" s="9" t="s">
        <v>482</v>
      </c>
      <c r="Y497" s="9" t="s">
        <v>483</v>
      </c>
      <c r="Z497" s="9"/>
      <c r="AA497" s="9" t="s">
        <v>30</v>
      </c>
      <c r="AB497" s="9" t="s">
        <v>30</v>
      </c>
      <c r="AC497" s="9" t="s">
        <v>478</v>
      </c>
      <c r="AD497" s="9"/>
    </row>
    <row r="498" spans="1:30" x14ac:dyDescent="0.3">
      <c r="A498">
        <v>2023</v>
      </c>
      <c r="B498" t="s">
        <v>194</v>
      </c>
      <c r="C498" t="s">
        <v>191</v>
      </c>
      <c r="D498" t="s">
        <v>192</v>
      </c>
      <c r="E498">
        <v>380</v>
      </c>
      <c r="F498">
        <v>425</v>
      </c>
      <c r="G498" t="s">
        <v>32</v>
      </c>
      <c r="H498" t="s">
        <v>55</v>
      </c>
      <c r="I498">
        <v>108</v>
      </c>
      <c r="K498">
        <v>182</v>
      </c>
      <c r="L498" s="9"/>
      <c r="M498" s="9" t="s">
        <v>193</v>
      </c>
      <c r="N498" s="9" t="s">
        <v>193</v>
      </c>
      <c r="O498" s="9" t="s">
        <v>193</v>
      </c>
      <c r="P498" s="9" t="s">
        <v>193</v>
      </c>
      <c r="Q498" s="9" t="s">
        <v>193</v>
      </c>
      <c r="S498" s="14"/>
      <c r="T498" s="11"/>
      <c r="U498" s="11"/>
      <c r="V498" s="17">
        <f>COUNTA(TableAllYears[[#This Row],[Thermal Cycling]:[PID+ (2014)]])</f>
        <v>5</v>
      </c>
      <c r="W498" s="9" t="s">
        <v>441</v>
      </c>
      <c r="X498" s="9" t="s">
        <v>482</v>
      </c>
      <c r="Y498" s="9" t="s">
        <v>483</v>
      </c>
      <c r="Z498" s="9"/>
      <c r="AA498" s="9" t="s">
        <v>30</v>
      </c>
      <c r="AB498" s="9" t="s">
        <v>30</v>
      </c>
      <c r="AC498" s="9" t="s">
        <v>478</v>
      </c>
      <c r="AD498" s="9"/>
    </row>
    <row r="499" spans="1:30" x14ac:dyDescent="0.3">
      <c r="A499">
        <v>2023</v>
      </c>
      <c r="B499" t="s">
        <v>196</v>
      </c>
      <c r="C499" t="s">
        <v>191</v>
      </c>
      <c r="D499" t="s">
        <v>430</v>
      </c>
      <c r="E499">
        <v>430</v>
      </c>
      <c r="F499">
        <v>475</v>
      </c>
      <c r="G499" t="s">
        <v>32</v>
      </c>
      <c r="H499" t="s">
        <v>55</v>
      </c>
      <c r="I499">
        <v>120</v>
      </c>
      <c r="K499">
        <v>182</v>
      </c>
      <c r="L499" s="9"/>
      <c r="M499" s="9" t="s">
        <v>193</v>
      </c>
      <c r="N499" s="9" t="s">
        <v>193</v>
      </c>
      <c r="O499" s="9" t="s">
        <v>193</v>
      </c>
      <c r="P499" s="9" t="s">
        <v>193</v>
      </c>
      <c r="Q499" s="9" t="s">
        <v>193</v>
      </c>
      <c r="S499" s="14"/>
      <c r="T499" s="11"/>
      <c r="U499" s="11"/>
      <c r="V499" s="17">
        <f>COUNTA(TableAllYears[[#This Row],[Thermal Cycling]:[PID+ (2014)]])</f>
        <v>5</v>
      </c>
      <c r="W499" s="9" t="s">
        <v>441</v>
      </c>
      <c r="X499" s="9" t="s">
        <v>482</v>
      </c>
      <c r="Y499" s="9" t="s">
        <v>483</v>
      </c>
      <c r="Z499" s="9"/>
      <c r="AA499" s="9" t="s">
        <v>30</v>
      </c>
      <c r="AB499" s="9" t="s">
        <v>30</v>
      </c>
      <c r="AC499" s="9" t="s">
        <v>478</v>
      </c>
      <c r="AD499" s="9"/>
    </row>
    <row r="500" spans="1:30" x14ac:dyDescent="0.3">
      <c r="A500">
        <v>2023</v>
      </c>
      <c r="B500" t="s">
        <v>199</v>
      </c>
      <c r="C500" t="s">
        <v>191</v>
      </c>
      <c r="D500" t="s">
        <v>429</v>
      </c>
      <c r="E500">
        <v>530</v>
      </c>
      <c r="F500">
        <v>575</v>
      </c>
      <c r="G500" t="s">
        <v>32</v>
      </c>
      <c r="H500" t="s">
        <v>55</v>
      </c>
      <c r="I500">
        <v>144</v>
      </c>
      <c r="K500">
        <v>182</v>
      </c>
      <c r="L500" s="9"/>
      <c r="M500" s="9" t="s">
        <v>193</v>
      </c>
      <c r="N500" s="9" t="s">
        <v>193</v>
      </c>
      <c r="O500" s="9" t="s">
        <v>193</v>
      </c>
      <c r="P500" s="9" t="s">
        <v>193</v>
      </c>
      <c r="Q500" s="9" t="s">
        <v>193</v>
      </c>
      <c r="S500" s="14"/>
      <c r="T500" s="11"/>
      <c r="U500" s="11"/>
      <c r="V500" s="17">
        <f>COUNTA(TableAllYears[[#This Row],[Thermal Cycling]:[PID+ (2014)]])</f>
        <v>5</v>
      </c>
      <c r="W500" s="9" t="s">
        <v>441</v>
      </c>
      <c r="X500" s="9" t="s">
        <v>482</v>
      </c>
      <c r="Y500" s="9" t="s">
        <v>483</v>
      </c>
      <c r="Z500" s="9"/>
      <c r="AA500" s="9" t="s">
        <v>30</v>
      </c>
      <c r="AB500" s="9" t="s">
        <v>30</v>
      </c>
      <c r="AC500" s="9" t="s">
        <v>478</v>
      </c>
      <c r="AD500" s="9"/>
    </row>
    <row r="501" spans="1:30" x14ac:dyDescent="0.3">
      <c r="A501">
        <v>2023</v>
      </c>
      <c r="B501" t="s">
        <v>198</v>
      </c>
      <c r="C501" t="s">
        <v>191</v>
      </c>
      <c r="D501" t="s">
        <v>429</v>
      </c>
      <c r="E501">
        <v>530</v>
      </c>
      <c r="F501">
        <v>575</v>
      </c>
      <c r="G501" t="s">
        <v>11</v>
      </c>
      <c r="H501" t="s">
        <v>55</v>
      </c>
      <c r="I501">
        <v>144</v>
      </c>
      <c r="K501">
        <v>182</v>
      </c>
      <c r="L501" s="9"/>
      <c r="M501" s="9" t="s">
        <v>193</v>
      </c>
      <c r="N501" s="9"/>
      <c r="O501" s="9" t="s">
        <v>193</v>
      </c>
      <c r="P501" s="9" t="s">
        <v>193</v>
      </c>
      <c r="Q501" s="9" t="s">
        <v>193</v>
      </c>
      <c r="R501" t="s">
        <v>193</v>
      </c>
      <c r="S501" s="14"/>
      <c r="T501" s="11"/>
      <c r="U501" s="11"/>
      <c r="V501" s="17">
        <f>COUNTA(TableAllYears[[#This Row],[Thermal Cycling]:[PID+ (2014)]])</f>
        <v>5</v>
      </c>
      <c r="W501" s="9" t="s">
        <v>441</v>
      </c>
      <c r="X501" s="9" t="s">
        <v>482</v>
      </c>
      <c r="Y501" s="9" t="s">
        <v>483</v>
      </c>
      <c r="Z501" s="9"/>
      <c r="AA501" s="9" t="s">
        <v>30</v>
      </c>
      <c r="AB501" s="9" t="s">
        <v>30</v>
      </c>
      <c r="AC501" s="9" t="s">
        <v>478</v>
      </c>
      <c r="AD501" s="9"/>
    </row>
    <row r="502" spans="1:30" x14ac:dyDescent="0.3">
      <c r="A502">
        <v>2023</v>
      </c>
      <c r="B502" t="s">
        <v>202</v>
      </c>
      <c r="C502" t="s">
        <v>191</v>
      </c>
      <c r="D502" t="s">
        <v>431</v>
      </c>
      <c r="E502">
        <v>580</v>
      </c>
      <c r="F502">
        <v>625</v>
      </c>
      <c r="G502" t="s">
        <v>32</v>
      </c>
      <c r="H502" t="s">
        <v>55</v>
      </c>
      <c r="I502">
        <v>156</v>
      </c>
      <c r="K502">
        <v>182</v>
      </c>
      <c r="L502" s="9"/>
      <c r="M502" s="9" t="s">
        <v>193</v>
      </c>
      <c r="N502" s="9" t="s">
        <v>193</v>
      </c>
      <c r="O502" s="9" t="s">
        <v>193</v>
      </c>
      <c r="P502" s="9" t="s">
        <v>193</v>
      </c>
      <c r="Q502" s="9" t="s">
        <v>193</v>
      </c>
      <c r="S502" s="14"/>
      <c r="T502" s="11"/>
      <c r="U502" s="11"/>
      <c r="V502" s="17">
        <f>COUNTA(TableAllYears[[#This Row],[Thermal Cycling]:[PID+ (2014)]])</f>
        <v>5</v>
      </c>
      <c r="W502" s="9" t="s">
        <v>441</v>
      </c>
      <c r="X502" s="9" t="s">
        <v>482</v>
      </c>
      <c r="Y502" s="9" t="s">
        <v>483</v>
      </c>
      <c r="Z502" s="9"/>
      <c r="AA502" s="9" t="s">
        <v>30</v>
      </c>
      <c r="AB502" s="9" t="s">
        <v>30</v>
      </c>
      <c r="AC502" s="9" t="s">
        <v>478</v>
      </c>
      <c r="AD502" s="9"/>
    </row>
    <row r="503" spans="1:30" x14ac:dyDescent="0.3">
      <c r="A503">
        <v>2023</v>
      </c>
      <c r="B503" t="s">
        <v>200</v>
      </c>
      <c r="C503" t="s">
        <v>191</v>
      </c>
      <c r="D503" t="s">
        <v>431</v>
      </c>
      <c r="E503">
        <v>580</v>
      </c>
      <c r="F503">
        <v>625</v>
      </c>
      <c r="G503" t="s">
        <v>28</v>
      </c>
      <c r="H503" t="s">
        <v>55</v>
      </c>
      <c r="I503">
        <v>156</v>
      </c>
      <c r="K503">
        <v>182</v>
      </c>
      <c r="L503" s="9"/>
      <c r="M503" s="9" t="s">
        <v>193</v>
      </c>
      <c r="N503" s="9" t="s">
        <v>193</v>
      </c>
      <c r="O503" s="9" t="s">
        <v>193</v>
      </c>
      <c r="P503" s="9" t="s">
        <v>193</v>
      </c>
      <c r="Q503" s="9" t="s">
        <v>193</v>
      </c>
      <c r="S503" s="14"/>
      <c r="T503" s="11"/>
      <c r="U503" s="11"/>
      <c r="V503" s="17">
        <f>COUNTA(TableAllYears[[#This Row],[Thermal Cycling]:[PID+ (2014)]])</f>
        <v>5</v>
      </c>
      <c r="W503" s="9" t="s">
        <v>441</v>
      </c>
      <c r="X503" s="9" t="s">
        <v>482</v>
      </c>
      <c r="Y503" s="9" t="s">
        <v>483</v>
      </c>
      <c r="Z503" s="9"/>
      <c r="AA503" s="9" t="s">
        <v>30</v>
      </c>
      <c r="AB503" s="9" t="s">
        <v>30</v>
      </c>
      <c r="AC503" s="9" t="s">
        <v>478</v>
      </c>
      <c r="AD503" s="9"/>
    </row>
    <row r="504" spans="1:30" x14ac:dyDescent="0.3">
      <c r="A504">
        <v>2022</v>
      </c>
      <c r="B504" t="s">
        <v>88</v>
      </c>
      <c r="C504" t="s">
        <v>191</v>
      </c>
      <c r="D504" t="s">
        <v>46</v>
      </c>
      <c r="E504">
        <v>405</v>
      </c>
      <c r="F504">
        <v>450</v>
      </c>
      <c r="G504" t="s">
        <v>28</v>
      </c>
      <c r="H504" t="s">
        <v>13</v>
      </c>
      <c r="I504">
        <v>120</v>
      </c>
      <c r="J504" t="s">
        <v>29</v>
      </c>
      <c r="K504">
        <v>182</v>
      </c>
      <c r="L504" s="9"/>
      <c r="M504" s="9" t="s">
        <v>193</v>
      </c>
      <c r="N504" s="9" t="s">
        <v>193</v>
      </c>
      <c r="O504" s="9" t="s">
        <v>193</v>
      </c>
      <c r="P504" s="9" t="s">
        <v>193</v>
      </c>
      <c r="Q504" s="9" t="s">
        <v>193</v>
      </c>
      <c r="S504" s="14"/>
      <c r="T504" s="11"/>
      <c r="U504" s="11"/>
      <c r="V504" s="17">
        <f>COUNTA(TableAllYears[[#This Row],[Thermal Cycling]:[PID+ (2014)]])</f>
        <v>5</v>
      </c>
      <c r="W504" s="9" t="s">
        <v>441</v>
      </c>
      <c r="X504" s="9" t="s">
        <v>483</v>
      </c>
      <c r="Y504" s="9"/>
      <c r="Z504" s="9"/>
      <c r="AA504" s="9" t="s">
        <v>30</v>
      </c>
      <c r="AB504" s="9" t="s">
        <v>478</v>
      </c>
      <c r="AC504" s="9"/>
      <c r="AD504" s="9"/>
    </row>
    <row r="505" spans="1:30" x14ac:dyDescent="0.3">
      <c r="A505">
        <v>2022</v>
      </c>
      <c r="B505" t="s">
        <v>97</v>
      </c>
      <c r="C505" t="s">
        <v>191</v>
      </c>
      <c r="D505" t="s">
        <v>34</v>
      </c>
      <c r="E505">
        <v>505</v>
      </c>
      <c r="F505">
        <v>550</v>
      </c>
      <c r="G505" t="s">
        <v>28</v>
      </c>
      <c r="H505" t="s">
        <v>13</v>
      </c>
      <c r="I505">
        <v>144</v>
      </c>
      <c r="J505" t="s">
        <v>29</v>
      </c>
      <c r="K505">
        <v>182</v>
      </c>
      <c r="L505" s="9"/>
      <c r="M505" s="9" t="s">
        <v>193</v>
      </c>
      <c r="N505" s="9" t="s">
        <v>193</v>
      </c>
      <c r="O505" s="9" t="s">
        <v>193</v>
      </c>
      <c r="P505" s="9" t="s">
        <v>193</v>
      </c>
      <c r="Q505" s="9" t="s">
        <v>193</v>
      </c>
      <c r="S505" s="14"/>
      <c r="T505" s="11"/>
      <c r="U505" s="11"/>
      <c r="V505" s="17">
        <f>COUNTA(TableAllYears[[#This Row],[Thermal Cycling]:[PID+ (2014)]])</f>
        <v>5</v>
      </c>
      <c r="W505" s="9" t="s">
        <v>441</v>
      </c>
      <c r="X505" s="9" t="s">
        <v>483</v>
      </c>
      <c r="Y505" s="9"/>
      <c r="Z505" s="9"/>
      <c r="AA505" s="9" t="s">
        <v>30</v>
      </c>
      <c r="AB505" s="9" t="s">
        <v>478</v>
      </c>
      <c r="AC505" s="9"/>
      <c r="AD505" s="9"/>
    </row>
    <row r="506" spans="1:30" x14ac:dyDescent="0.3">
      <c r="A506">
        <v>2022</v>
      </c>
      <c r="B506" t="s">
        <v>102</v>
      </c>
      <c r="C506" t="s">
        <v>191</v>
      </c>
      <c r="D506" t="s">
        <v>31</v>
      </c>
      <c r="E506">
        <v>455</v>
      </c>
      <c r="F506">
        <v>500</v>
      </c>
      <c r="G506" t="s">
        <v>32</v>
      </c>
      <c r="H506" t="s">
        <v>13</v>
      </c>
      <c r="I506">
        <v>156</v>
      </c>
      <c r="J506" t="s">
        <v>29</v>
      </c>
      <c r="K506">
        <v>163.75</v>
      </c>
      <c r="L506" s="9"/>
      <c r="M506" s="9" t="s">
        <v>193</v>
      </c>
      <c r="N506" s="9" t="s">
        <v>193</v>
      </c>
      <c r="O506" s="9" t="s">
        <v>193</v>
      </c>
      <c r="P506" s="9" t="s">
        <v>193</v>
      </c>
      <c r="Q506" s="9" t="s">
        <v>193</v>
      </c>
      <c r="S506" s="14"/>
      <c r="T506" s="11"/>
      <c r="U506" s="11"/>
      <c r="V506" s="17">
        <f>COUNTA(TableAllYears[[#This Row],[Thermal Cycling]:[PID+ (2014)]])</f>
        <v>5</v>
      </c>
      <c r="W506" s="9" t="s">
        <v>441</v>
      </c>
      <c r="X506" s="9" t="s">
        <v>483</v>
      </c>
      <c r="Y506" s="9"/>
      <c r="Z506" s="9"/>
      <c r="AA506" s="9" t="s">
        <v>30</v>
      </c>
      <c r="AB506" s="9" t="s">
        <v>478</v>
      </c>
      <c r="AC506" s="9"/>
      <c r="AD506" s="9"/>
    </row>
    <row r="507" spans="1:30" x14ac:dyDescent="0.3">
      <c r="A507">
        <v>2017</v>
      </c>
      <c r="B507" t="s">
        <v>705</v>
      </c>
      <c r="C507" t="s">
        <v>191</v>
      </c>
      <c r="L507" s="9"/>
      <c r="M507" s="9" t="s">
        <v>193</v>
      </c>
      <c r="N507" s="9" t="s">
        <v>193</v>
      </c>
      <c r="O507" s="9" t="s">
        <v>193</v>
      </c>
      <c r="P507" s="9" t="s">
        <v>193</v>
      </c>
      <c r="Q507" s="9"/>
      <c r="S507" s="14"/>
      <c r="T507" s="11" t="s">
        <v>193</v>
      </c>
      <c r="U507" s="11"/>
      <c r="V507" s="17">
        <f>COUNTA(TableAllYears[[#This Row],[Thermal Cycling]:[PID+ (2014)]])</f>
        <v>5</v>
      </c>
      <c r="W507" s="9" t="s">
        <v>747</v>
      </c>
      <c r="X507" s="9"/>
      <c r="Y507" s="9"/>
      <c r="Z507" s="9"/>
      <c r="AA507" s="9" t="s">
        <v>438</v>
      </c>
      <c r="AB507" s="9"/>
      <c r="AC507" s="9"/>
      <c r="AD507" s="9"/>
    </row>
    <row r="508" spans="1:30" x14ac:dyDescent="0.3">
      <c r="A508" s="9">
        <v>2024</v>
      </c>
      <c r="B508" s="9" t="s">
        <v>799</v>
      </c>
      <c r="C508" s="9" t="s">
        <v>191</v>
      </c>
      <c r="D508" t="s">
        <v>430</v>
      </c>
      <c r="E508">
        <v>430</v>
      </c>
      <c r="F508">
        <v>475</v>
      </c>
      <c r="G508" s="9" t="s">
        <v>32</v>
      </c>
      <c r="H508" s="9" t="s">
        <v>55</v>
      </c>
      <c r="I508" s="9"/>
      <c r="J508" s="9"/>
      <c r="K508" s="9">
        <v>182</v>
      </c>
      <c r="L508" s="9">
        <v>91</v>
      </c>
      <c r="M508" s="9"/>
      <c r="N508" s="9" t="s">
        <v>193</v>
      </c>
      <c r="O508" s="9" t="s">
        <v>193</v>
      </c>
      <c r="P508" s="9" t="s">
        <v>193</v>
      </c>
      <c r="Q508" s="9" t="s">
        <v>193</v>
      </c>
      <c r="S508" s="14"/>
      <c r="T508" s="11"/>
      <c r="U508" s="11"/>
      <c r="V508" s="17">
        <f>COUNTA(TableAllYears[[#This Row],[Thermal Cycling]:[PID+ (2014)]])</f>
        <v>4</v>
      </c>
      <c r="W508" t="s">
        <v>441</v>
      </c>
      <c r="AA508" s="9" t="s">
        <v>30</v>
      </c>
      <c r="AB508" s="9"/>
      <c r="AC508" s="9"/>
      <c r="AD508" s="9"/>
    </row>
    <row r="509" spans="1:30" x14ac:dyDescent="0.3">
      <c r="A509" s="9">
        <v>2024</v>
      </c>
      <c r="B509" s="9" t="s">
        <v>197</v>
      </c>
      <c r="C509" s="9" t="s">
        <v>191</v>
      </c>
      <c r="D509" t="s">
        <v>431</v>
      </c>
      <c r="E509">
        <v>580</v>
      </c>
      <c r="F509">
        <v>625</v>
      </c>
      <c r="G509" s="9" t="s">
        <v>28</v>
      </c>
      <c r="H509" s="9" t="s">
        <v>55</v>
      </c>
      <c r="I509" s="9"/>
      <c r="J509" s="9"/>
      <c r="K509" s="9">
        <v>182</v>
      </c>
      <c r="L509" s="9">
        <v>92</v>
      </c>
      <c r="M509" s="9" t="s">
        <v>193</v>
      </c>
      <c r="N509" s="9" t="s">
        <v>193</v>
      </c>
      <c r="O509" s="9" t="s">
        <v>193</v>
      </c>
      <c r="P509" s="9"/>
      <c r="Q509" s="9"/>
      <c r="S509" s="14">
        <v>40</v>
      </c>
      <c r="T509" s="11"/>
      <c r="U509" s="11"/>
      <c r="V509" s="17">
        <f>COUNTA(TableAllYears[[#This Row],[Thermal Cycling]:[PID+ (2014)]])</f>
        <v>4</v>
      </c>
      <c r="W509" t="s">
        <v>441</v>
      </c>
      <c r="AA509" s="9" t="s">
        <v>30</v>
      </c>
      <c r="AB509" s="9"/>
      <c r="AC509" s="9"/>
      <c r="AD509" s="9"/>
    </row>
    <row r="510" spans="1:30" x14ac:dyDescent="0.3">
      <c r="A510">
        <v>2023</v>
      </c>
      <c r="B510" t="s">
        <v>98</v>
      </c>
      <c r="C510" t="s">
        <v>191</v>
      </c>
      <c r="D510" t="s">
        <v>429</v>
      </c>
      <c r="E510">
        <v>530</v>
      </c>
      <c r="F510">
        <v>575</v>
      </c>
      <c r="G510" t="s">
        <v>11</v>
      </c>
      <c r="H510" t="s">
        <v>13</v>
      </c>
      <c r="I510">
        <v>144</v>
      </c>
      <c r="K510">
        <v>182</v>
      </c>
      <c r="L510" s="9"/>
      <c r="M510" s="9" t="s">
        <v>193</v>
      </c>
      <c r="N510" s="9" t="s">
        <v>193</v>
      </c>
      <c r="O510" s="9" t="s">
        <v>193</v>
      </c>
      <c r="P510" s="9" t="s">
        <v>193</v>
      </c>
      <c r="Q510" s="9"/>
      <c r="S510" s="14"/>
      <c r="T510" s="11"/>
      <c r="U510" s="11"/>
      <c r="V510" s="17">
        <f>COUNTA(TableAllYears[[#This Row],[Thermal Cycling]:[PID+ (2014)]])</f>
        <v>4</v>
      </c>
      <c r="W510" s="9" t="s">
        <v>441</v>
      </c>
      <c r="X510" s="9" t="s">
        <v>482</v>
      </c>
      <c r="Y510" s="9" t="s">
        <v>483</v>
      </c>
      <c r="Z510" s="9"/>
      <c r="AA510" s="9" t="s">
        <v>30</v>
      </c>
      <c r="AB510" s="9" t="s">
        <v>30</v>
      </c>
      <c r="AC510" s="9" t="s">
        <v>478</v>
      </c>
      <c r="AD510" s="9"/>
    </row>
    <row r="511" spans="1:30" x14ac:dyDescent="0.3">
      <c r="A511">
        <v>2023</v>
      </c>
      <c r="B511" t="s">
        <v>201</v>
      </c>
      <c r="C511" t="s">
        <v>191</v>
      </c>
      <c r="D511" t="s">
        <v>431</v>
      </c>
      <c r="E511">
        <v>580</v>
      </c>
      <c r="F511">
        <v>625</v>
      </c>
      <c r="G511" t="s">
        <v>11</v>
      </c>
      <c r="H511" t="s">
        <v>55</v>
      </c>
      <c r="I511">
        <v>156</v>
      </c>
      <c r="K511">
        <v>182</v>
      </c>
      <c r="L511" s="9"/>
      <c r="M511" s="9" t="s">
        <v>193</v>
      </c>
      <c r="N511" s="9"/>
      <c r="O511" s="9" t="s">
        <v>193</v>
      </c>
      <c r="P511" s="9" t="s">
        <v>193</v>
      </c>
      <c r="Q511" s="9" t="s">
        <v>193</v>
      </c>
      <c r="S511" s="14"/>
      <c r="T511" s="11"/>
      <c r="U511" s="11"/>
      <c r="V511" s="17">
        <f>COUNTA(TableAllYears[[#This Row],[Thermal Cycling]:[PID+ (2014)]])</f>
        <v>4</v>
      </c>
      <c r="W511" s="9" t="s">
        <v>441</v>
      </c>
      <c r="X511" s="9" t="s">
        <v>482</v>
      </c>
      <c r="Y511" s="9" t="s">
        <v>483</v>
      </c>
      <c r="Z511" s="9"/>
      <c r="AA511" s="9" t="s">
        <v>30</v>
      </c>
      <c r="AB511" s="9" t="s">
        <v>30</v>
      </c>
      <c r="AC511" s="9" t="s">
        <v>478</v>
      </c>
      <c r="AD511" s="9"/>
    </row>
    <row r="512" spans="1:30" x14ac:dyDescent="0.3">
      <c r="A512">
        <v>2022</v>
      </c>
      <c r="B512" t="s">
        <v>89</v>
      </c>
      <c r="C512" t="s">
        <v>191</v>
      </c>
      <c r="D512" t="s">
        <v>46</v>
      </c>
      <c r="E512">
        <v>405</v>
      </c>
      <c r="F512">
        <v>450</v>
      </c>
      <c r="G512" t="s">
        <v>11</v>
      </c>
      <c r="H512" t="s">
        <v>13</v>
      </c>
      <c r="I512">
        <v>120</v>
      </c>
      <c r="J512" t="s">
        <v>29</v>
      </c>
      <c r="K512">
        <v>182</v>
      </c>
      <c r="L512" s="9"/>
      <c r="M512" s="9" t="s">
        <v>193</v>
      </c>
      <c r="N512" s="9"/>
      <c r="O512" s="9" t="s">
        <v>193</v>
      </c>
      <c r="P512" s="9" t="s">
        <v>193</v>
      </c>
      <c r="Q512" s="9" t="s">
        <v>193</v>
      </c>
      <c r="S512" s="14"/>
      <c r="T512" s="11"/>
      <c r="U512" s="11"/>
      <c r="V512" s="17">
        <f>COUNTA(TableAllYears[[#This Row],[Thermal Cycling]:[PID+ (2014)]])</f>
        <v>4</v>
      </c>
      <c r="W512" s="9" t="s">
        <v>441</v>
      </c>
      <c r="X512" s="9" t="s">
        <v>483</v>
      </c>
      <c r="Y512" s="9"/>
      <c r="Z512" s="9"/>
      <c r="AA512" s="9" t="s">
        <v>30</v>
      </c>
      <c r="AB512" s="9" t="s">
        <v>478</v>
      </c>
      <c r="AC512" s="9"/>
      <c r="AD512" s="9"/>
    </row>
    <row r="513" spans="1:30" x14ac:dyDescent="0.3">
      <c r="A513">
        <v>2022</v>
      </c>
      <c r="B513" t="s">
        <v>93</v>
      </c>
      <c r="C513" t="s">
        <v>191</v>
      </c>
      <c r="D513" t="s">
        <v>12</v>
      </c>
      <c r="E513">
        <v>355</v>
      </c>
      <c r="F513">
        <v>400</v>
      </c>
      <c r="G513" t="s">
        <v>32</v>
      </c>
      <c r="H513" t="s">
        <v>13</v>
      </c>
      <c r="I513">
        <v>132</v>
      </c>
      <c r="J513" t="s">
        <v>29</v>
      </c>
      <c r="K513">
        <v>163.75</v>
      </c>
      <c r="L513" s="9"/>
      <c r="M513" s="9" t="s">
        <v>193</v>
      </c>
      <c r="N513" s="9"/>
      <c r="O513" s="9" t="s">
        <v>193</v>
      </c>
      <c r="P513" s="9" t="s">
        <v>193</v>
      </c>
      <c r="Q513" s="9" t="s">
        <v>193</v>
      </c>
      <c r="S513" s="14"/>
      <c r="T513" s="11"/>
      <c r="U513" s="11"/>
      <c r="V513" s="17">
        <f>COUNTA(TableAllYears[[#This Row],[Thermal Cycling]:[PID+ (2014)]])</f>
        <v>4</v>
      </c>
      <c r="W513" s="9" t="s">
        <v>441</v>
      </c>
      <c r="X513" s="9" t="s">
        <v>483</v>
      </c>
      <c r="Y513" s="9"/>
      <c r="Z513" s="9"/>
      <c r="AA513" s="9" t="s">
        <v>30</v>
      </c>
      <c r="AB513" s="9" t="s">
        <v>478</v>
      </c>
      <c r="AC513" s="9"/>
      <c r="AD513" s="9"/>
    </row>
    <row r="514" spans="1:30" x14ac:dyDescent="0.3">
      <c r="A514">
        <v>2022</v>
      </c>
      <c r="B514" t="s">
        <v>95</v>
      </c>
      <c r="C514" t="s">
        <v>191</v>
      </c>
      <c r="D514" t="s">
        <v>12</v>
      </c>
      <c r="E514">
        <v>355</v>
      </c>
      <c r="F514">
        <v>400</v>
      </c>
      <c r="G514" t="s">
        <v>32</v>
      </c>
      <c r="H514" t="s">
        <v>13</v>
      </c>
      <c r="I514">
        <v>120</v>
      </c>
      <c r="J514" t="s">
        <v>29</v>
      </c>
      <c r="K514">
        <v>163.75</v>
      </c>
      <c r="L514" s="9"/>
      <c r="M514" s="9" t="s">
        <v>193</v>
      </c>
      <c r="N514" s="9"/>
      <c r="O514" s="9" t="s">
        <v>193</v>
      </c>
      <c r="P514" s="9" t="s">
        <v>193</v>
      </c>
      <c r="Q514" s="9" t="s">
        <v>193</v>
      </c>
      <c r="S514" s="14"/>
      <c r="T514" s="11"/>
      <c r="U514" s="11"/>
      <c r="V514" s="17">
        <f>COUNTA(TableAllYears[[#This Row],[Thermal Cycling]:[PID+ (2014)]])</f>
        <v>4</v>
      </c>
      <c r="W514" s="9" t="s">
        <v>441</v>
      </c>
      <c r="X514" s="9" t="s">
        <v>483</v>
      </c>
      <c r="Y514" s="9"/>
      <c r="Z514" s="9"/>
      <c r="AA514" s="9" t="s">
        <v>30</v>
      </c>
      <c r="AB514" s="9" t="s">
        <v>478</v>
      </c>
      <c r="AC514" s="9"/>
      <c r="AD514" s="9"/>
    </row>
    <row r="515" spans="1:30" x14ac:dyDescent="0.3">
      <c r="A515">
        <v>2022</v>
      </c>
      <c r="B515" t="s">
        <v>96</v>
      </c>
      <c r="C515" t="s">
        <v>191</v>
      </c>
      <c r="D515" t="s">
        <v>10</v>
      </c>
      <c r="E515">
        <v>305</v>
      </c>
      <c r="F515">
        <v>350</v>
      </c>
      <c r="G515" t="s">
        <v>32</v>
      </c>
      <c r="H515" t="s">
        <v>13</v>
      </c>
      <c r="I515">
        <v>120</v>
      </c>
      <c r="J515" t="s">
        <v>29</v>
      </c>
      <c r="K515">
        <v>163.75</v>
      </c>
      <c r="L515" s="9"/>
      <c r="M515" s="9" t="s">
        <v>193</v>
      </c>
      <c r="N515" s="9"/>
      <c r="O515" s="9" t="s">
        <v>193</v>
      </c>
      <c r="P515" s="9" t="s">
        <v>193</v>
      </c>
      <c r="Q515" s="9" t="s">
        <v>193</v>
      </c>
      <c r="S515" s="14"/>
      <c r="T515" s="11"/>
      <c r="U515" s="11"/>
      <c r="V515" s="17">
        <f>COUNTA(TableAllYears[[#This Row],[Thermal Cycling]:[PID+ (2014)]])</f>
        <v>4</v>
      </c>
      <c r="W515" s="9" t="s">
        <v>441</v>
      </c>
      <c r="X515" s="9" t="s">
        <v>483</v>
      </c>
      <c r="Y515" s="9"/>
      <c r="Z515" s="9"/>
      <c r="AA515" s="9" t="s">
        <v>30</v>
      </c>
      <c r="AB515" s="9" t="s">
        <v>478</v>
      </c>
      <c r="AC515" s="9"/>
      <c r="AD515" s="9"/>
    </row>
    <row r="516" spans="1:30" x14ac:dyDescent="0.3">
      <c r="A516">
        <v>2022</v>
      </c>
      <c r="B516" t="s">
        <v>98</v>
      </c>
      <c r="C516" t="s">
        <v>191</v>
      </c>
      <c r="D516" t="s">
        <v>34</v>
      </c>
      <c r="E516">
        <v>505</v>
      </c>
      <c r="F516">
        <v>550</v>
      </c>
      <c r="G516" t="s">
        <v>11</v>
      </c>
      <c r="H516" t="s">
        <v>13</v>
      </c>
      <c r="I516">
        <v>144</v>
      </c>
      <c r="J516" t="s">
        <v>29</v>
      </c>
      <c r="K516">
        <v>182</v>
      </c>
      <c r="L516" s="9"/>
      <c r="M516" s="9" t="s">
        <v>193</v>
      </c>
      <c r="N516" s="9"/>
      <c r="O516" s="9" t="s">
        <v>193</v>
      </c>
      <c r="P516" s="9" t="s">
        <v>193</v>
      </c>
      <c r="Q516" s="9" t="s">
        <v>193</v>
      </c>
      <c r="S516" s="14"/>
      <c r="T516" s="11"/>
      <c r="U516" s="11"/>
      <c r="V516" s="17">
        <f>COUNTA(TableAllYears[[#This Row],[Thermal Cycling]:[PID+ (2014)]])</f>
        <v>4</v>
      </c>
      <c r="W516" s="9" t="s">
        <v>441</v>
      </c>
      <c r="X516" s="9" t="s">
        <v>483</v>
      </c>
      <c r="Y516" s="9"/>
      <c r="Z516" s="9"/>
      <c r="AA516" s="9" t="s">
        <v>30</v>
      </c>
      <c r="AB516" s="9" t="s">
        <v>478</v>
      </c>
      <c r="AC516" s="9"/>
      <c r="AD516" s="9"/>
    </row>
    <row r="517" spans="1:30" x14ac:dyDescent="0.3">
      <c r="A517">
        <v>2022</v>
      </c>
      <c r="B517" t="s">
        <v>94</v>
      </c>
      <c r="C517" t="s">
        <v>191</v>
      </c>
      <c r="D517" t="s">
        <v>12</v>
      </c>
      <c r="E517">
        <v>355</v>
      </c>
      <c r="F517">
        <v>400</v>
      </c>
      <c r="G517" t="s">
        <v>32</v>
      </c>
      <c r="H517" t="s">
        <v>13</v>
      </c>
      <c r="I517">
        <v>132</v>
      </c>
      <c r="J517" t="s">
        <v>29</v>
      </c>
      <c r="K517">
        <v>163.75</v>
      </c>
      <c r="L517" s="9"/>
      <c r="M517" s="9" t="s">
        <v>193</v>
      </c>
      <c r="N517" s="9"/>
      <c r="O517" s="9" t="s">
        <v>193</v>
      </c>
      <c r="P517" s="9" t="s">
        <v>193</v>
      </c>
      <c r="Q517" s="9" t="s">
        <v>193</v>
      </c>
      <c r="S517" s="14"/>
      <c r="T517" s="11"/>
      <c r="U517" s="11"/>
      <c r="V517" s="17">
        <f>COUNTA(TableAllYears[[#This Row],[Thermal Cycling]:[PID+ (2014)]])</f>
        <v>4</v>
      </c>
      <c r="W517" s="9" t="s">
        <v>441</v>
      </c>
      <c r="X517" s="9" t="s">
        <v>483</v>
      </c>
      <c r="Y517" s="9"/>
      <c r="Z517" s="9"/>
      <c r="AA517" s="9" t="s">
        <v>30</v>
      </c>
      <c r="AB517" s="9" t="s">
        <v>478</v>
      </c>
      <c r="AC517" s="9"/>
      <c r="AD517" s="9"/>
    </row>
    <row r="518" spans="1:30" x14ac:dyDescent="0.3">
      <c r="A518">
        <v>2018</v>
      </c>
      <c r="B518" t="s">
        <v>669</v>
      </c>
      <c r="C518" t="s">
        <v>191</v>
      </c>
      <c r="L518" s="9"/>
      <c r="M518" s="9" t="s">
        <v>193</v>
      </c>
      <c r="N518" s="9" t="s">
        <v>193</v>
      </c>
      <c r="O518" s="9" t="s">
        <v>193</v>
      </c>
      <c r="P518" s="9" t="s">
        <v>193</v>
      </c>
      <c r="Q518" s="9"/>
      <c r="S518" s="14"/>
      <c r="T518" s="11"/>
      <c r="U518" s="11"/>
      <c r="V518" s="17">
        <f>COUNTA(TableAllYears[[#This Row],[Thermal Cycling]:[PID+ (2014)]])</f>
        <v>4</v>
      </c>
      <c r="W518" s="9" t="s">
        <v>441</v>
      </c>
      <c r="X518" s="9"/>
      <c r="Y518" s="9"/>
      <c r="Z518" s="9"/>
      <c r="AA518" s="9" t="s">
        <v>30</v>
      </c>
      <c r="AB518" s="9"/>
      <c r="AC518" s="9"/>
      <c r="AD518" s="9"/>
    </row>
    <row r="519" spans="1:30" x14ac:dyDescent="0.3">
      <c r="A519">
        <v>2018</v>
      </c>
      <c r="B519" t="s">
        <v>670</v>
      </c>
      <c r="C519" t="s">
        <v>191</v>
      </c>
      <c r="L519" s="9"/>
      <c r="M519" s="9" t="s">
        <v>193</v>
      </c>
      <c r="N519" s="9" t="s">
        <v>193</v>
      </c>
      <c r="O519" s="9" t="s">
        <v>193</v>
      </c>
      <c r="P519" s="9" t="s">
        <v>193</v>
      </c>
      <c r="Q519" s="9"/>
      <c r="S519" s="14"/>
      <c r="T519" s="11"/>
      <c r="U519" s="11"/>
      <c r="V519" s="17">
        <f>COUNTA(TableAllYears[[#This Row],[Thermal Cycling]:[PID+ (2014)]])</f>
        <v>4</v>
      </c>
      <c r="W519" s="9" t="s">
        <v>441</v>
      </c>
      <c r="X519" s="9"/>
      <c r="Y519" s="9"/>
      <c r="Z519" s="9"/>
      <c r="AA519" s="9" t="s">
        <v>30</v>
      </c>
      <c r="AB519" s="9"/>
      <c r="AC519" s="9"/>
      <c r="AD519" s="9"/>
    </row>
    <row r="520" spans="1:30" x14ac:dyDescent="0.3">
      <c r="A520" s="9">
        <v>2024</v>
      </c>
      <c r="B520" s="9" t="s">
        <v>98</v>
      </c>
      <c r="C520" s="9" t="s">
        <v>191</v>
      </c>
      <c r="D520" t="s">
        <v>429</v>
      </c>
      <c r="E520">
        <v>530</v>
      </c>
      <c r="F520">
        <v>575</v>
      </c>
      <c r="G520" s="9" t="s">
        <v>11</v>
      </c>
      <c r="H520" s="9" t="s">
        <v>13</v>
      </c>
      <c r="I520" s="9"/>
      <c r="J520" s="9"/>
      <c r="K520" s="9">
        <v>182</v>
      </c>
      <c r="L520" s="9">
        <v>91</v>
      </c>
      <c r="M520" s="9"/>
      <c r="N520" s="9" t="s">
        <v>193</v>
      </c>
      <c r="O520" s="9" t="s">
        <v>193</v>
      </c>
      <c r="P520" s="9" t="s">
        <v>193</v>
      </c>
      <c r="Q520" s="9"/>
      <c r="S520" s="14"/>
      <c r="T520" s="11"/>
      <c r="U520" s="11"/>
      <c r="V520" s="17">
        <f>COUNTA(TableAllYears[[#This Row],[Thermal Cycling]:[PID+ (2014)]])</f>
        <v>3</v>
      </c>
      <c r="W520" t="s">
        <v>441</v>
      </c>
      <c r="AA520" s="9" t="s">
        <v>30</v>
      </c>
      <c r="AB520" s="9"/>
      <c r="AC520" s="9"/>
      <c r="AD520" s="9"/>
    </row>
    <row r="521" spans="1:30" x14ac:dyDescent="0.3">
      <c r="A521" s="9">
        <v>2024</v>
      </c>
      <c r="B521" s="9" t="s">
        <v>798</v>
      </c>
      <c r="C521" s="9" t="s">
        <v>191</v>
      </c>
      <c r="D521" t="s">
        <v>430</v>
      </c>
      <c r="E521">
        <v>430</v>
      </c>
      <c r="F521">
        <v>475</v>
      </c>
      <c r="G521" s="9" t="s">
        <v>32</v>
      </c>
      <c r="H521" s="9" t="s">
        <v>55</v>
      </c>
      <c r="I521" s="9"/>
      <c r="J521" s="9"/>
      <c r="K521" s="9">
        <v>182</v>
      </c>
      <c r="L521" s="9">
        <v>91</v>
      </c>
      <c r="M521" s="9"/>
      <c r="N521" s="9"/>
      <c r="O521" s="9" t="s">
        <v>193</v>
      </c>
      <c r="P521" s="9" t="s">
        <v>193</v>
      </c>
      <c r="Q521" s="9" t="s">
        <v>193</v>
      </c>
      <c r="S521" s="14"/>
      <c r="T521" s="11"/>
      <c r="U521" s="11"/>
      <c r="V521" s="17">
        <f>COUNTA(TableAllYears[[#This Row],[Thermal Cycling]:[PID+ (2014)]])</f>
        <v>3</v>
      </c>
      <c r="W521" t="s">
        <v>441</v>
      </c>
      <c r="AA521" s="9" t="s">
        <v>30</v>
      </c>
      <c r="AB521" s="9"/>
      <c r="AC521" s="9"/>
      <c r="AD521" s="9"/>
    </row>
    <row r="522" spans="1:30" x14ac:dyDescent="0.3">
      <c r="A522" s="9">
        <v>2024</v>
      </c>
      <c r="B522" s="9" t="s">
        <v>800</v>
      </c>
      <c r="C522" s="9" t="s">
        <v>191</v>
      </c>
      <c r="D522" t="s">
        <v>430</v>
      </c>
      <c r="E522">
        <v>430</v>
      </c>
      <c r="F522">
        <v>475</v>
      </c>
      <c r="G522" s="9" t="s">
        <v>32</v>
      </c>
      <c r="H522" s="9" t="s">
        <v>55</v>
      </c>
      <c r="I522" s="9"/>
      <c r="J522" s="9"/>
      <c r="K522" s="9">
        <v>182</v>
      </c>
      <c r="L522" s="9">
        <v>91</v>
      </c>
      <c r="M522" s="9"/>
      <c r="N522" s="9" t="s">
        <v>193</v>
      </c>
      <c r="O522" s="9" t="s">
        <v>193</v>
      </c>
      <c r="P522" s="9" t="s">
        <v>193</v>
      </c>
      <c r="Q522" s="9"/>
      <c r="S522" s="14"/>
      <c r="T522" s="11"/>
      <c r="U522" s="11"/>
      <c r="V522" s="17">
        <f>COUNTA(TableAllYears[[#This Row],[Thermal Cycling]:[PID+ (2014)]])</f>
        <v>3</v>
      </c>
      <c r="W522" t="s">
        <v>441</v>
      </c>
      <c r="AA522" s="9" t="s">
        <v>30</v>
      </c>
      <c r="AB522" s="9"/>
      <c r="AC522" s="9"/>
      <c r="AD522" s="9"/>
    </row>
    <row r="523" spans="1:30" x14ac:dyDescent="0.3">
      <c r="A523" s="9">
        <v>2024</v>
      </c>
      <c r="B523" s="9" t="s">
        <v>801</v>
      </c>
      <c r="C523" s="9" t="s">
        <v>191</v>
      </c>
      <c r="D523" t="s">
        <v>434</v>
      </c>
      <c r="E523">
        <v>480</v>
      </c>
      <c r="F523">
        <v>525</v>
      </c>
      <c r="G523" s="9" t="s">
        <v>32</v>
      </c>
      <c r="H523" s="9" t="s">
        <v>55</v>
      </c>
      <c r="I523" s="9"/>
      <c r="J523" s="9"/>
      <c r="K523" s="9">
        <v>182</v>
      </c>
      <c r="L523" s="9">
        <v>91</v>
      </c>
      <c r="M523" s="9"/>
      <c r="N523" s="9" t="s">
        <v>193</v>
      </c>
      <c r="O523" s="9" t="s">
        <v>193</v>
      </c>
      <c r="P523" s="9" t="s">
        <v>193</v>
      </c>
      <c r="Q523" s="9"/>
      <c r="S523" s="14"/>
      <c r="T523" s="11"/>
      <c r="U523" s="11"/>
      <c r="V523" s="17">
        <f>COUNTA(TableAllYears[[#This Row],[Thermal Cycling]:[PID+ (2014)]])</f>
        <v>3</v>
      </c>
      <c r="W523" t="s">
        <v>441</v>
      </c>
      <c r="AA523" s="9" t="s">
        <v>30</v>
      </c>
      <c r="AB523" s="9"/>
      <c r="AC523" s="9"/>
      <c r="AD523" s="9"/>
    </row>
    <row r="524" spans="1:30" x14ac:dyDescent="0.3">
      <c r="A524" s="9">
        <v>2024</v>
      </c>
      <c r="B524" s="9" t="s">
        <v>803</v>
      </c>
      <c r="C524" s="9" t="s">
        <v>191</v>
      </c>
      <c r="D524" t="s">
        <v>431</v>
      </c>
      <c r="E524">
        <v>580</v>
      </c>
      <c r="F524">
        <v>625</v>
      </c>
      <c r="G524" s="9" t="s">
        <v>32</v>
      </c>
      <c r="H524" s="9" t="s">
        <v>55</v>
      </c>
      <c r="I524" s="9"/>
      <c r="J524" s="9"/>
      <c r="K524" s="9">
        <v>182</v>
      </c>
      <c r="L524" s="9">
        <v>91</v>
      </c>
      <c r="M524" s="9"/>
      <c r="N524" s="9" t="s">
        <v>193</v>
      </c>
      <c r="O524" s="9" t="s">
        <v>193</v>
      </c>
      <c r="P524" s="9" t="s">
        <v>193</v>
      </c>
      <c r="Q524" s="9"/>
      <c r="S524" s="14"/>
      <c r="T524" s="11"/>
      <c r="U524" s="11"/>
      <c r="V524" s="17">
        <f>COUNTA(TableAllYears[[#This Row],[Thermal Cycling]:[PID+ (2014)]])</f>
        <v>3</v>
      </c>
      <c r="W524" t="s">
        <v>441</v>
      </c>
      <c r="AA524" s="9" t="s">
        <v>30</v>
      </c>
      <c r="AB524" s="9"/>
      <c r="AC524" s="9"/>
      <c r="AD524" s="9"/>
    </row>
    <row r="525" spans="1:30" x14ac:dyDescent="0.3">
      <c r="A525" s="9">
        <v>2024</v>
      </c>
      <c r="B525" s="9" t="s">
        <v>200</v>
      </c>
      <c r="C525" s="9" t="s">
        <v>191</v>
      </c>
      <c r="D525" t="s">
        <v>431</v>
      </c>
      <c r="E525">
        <v>580</v>
      </c>
      <c r="F525">
        <v>625</v>
      </c>
      <c r="G525" s="9" t="s">
        <v>28</v>
      </c>
      <c r="H525" s="9" t="s">
        <v>55</v>
      </c>
      <c r="I525" s="9"/>
      <c r="J525" s="9"/>
      <c r="K525" s="9">
        <v>182</v>
      </c>
      <c r="L525" s="9">
        <v>91</v>
      </c>
      <c r="M525" s="9" t="s">
        <v>193</v>
      </c>
      <c r="N525" s="9" t="s">
        <v>193</v>
      </c>
      <c r="O525" s="9" t="s">
        <v>193</v>
      </c>
      <c r="P525" s="9"/>
      <c r="Q525" s="9"/>
      <c r="S525" s="14"/>
      <c r="T525" s="11"/>
      <c r="U525" s="11"/>
      <c r="V525" s="17">
        <f>COUNTA(TableAllYears[[#This Row],[Thermal Cycling]:[PID+ (2014)]])</f>
        <v>3</v>
      </c>
      <c r="W525" t="s">
        <v>441</v>
      </c>
      <c r="AA525" s="9" t="s">
        <v>30</v>
      </c>
      <c r="AB525" s="9"/>
      <c r="AC525" s="9"/>
      <c r="AD525" s="9"/>
    </row>
    <row r="526" spans="1:30" x14ac:dyDescent="0.3">
      <c r="A526">
        <v>2023</v>
      </c>
      <c r="B526" t="s">
        <v>97</v>
      </c>
      <c r="C526" t="s">
        <v>191</v>
      </c>
      <c r="D526" t="s">
        <v>429</v>
      </c>
      <c r="E526">
        <v>530</v>
      </c>
      <c r="F526">
        <v>575</v>
      </c>
      <c r="G526" t="s">
        <v>28</v>
      </c>
      <c r="H526" t="s">
        <v>13</v>
      </c>
      <c r="I526">
        <v>144</v>
      </c>
      <c r="K526">
        <v>182</v>
      </c>
      <c r="L526" s="9"/>
      <c r="M526" s="9"/>
      <c r="N526" s="9" t="s">
        <v>193</v>
      </c>
      <c r="O526" s="9" t="s">
        <v>193</v>
      </c>
      <c r="P526" s="9" t="s">
        <v>193</v>
      </c>
      <c r="Q526" s="9"/>
      <c r="S526" s="14"/>
      <c r="T526" s="11"/>
      <c r="U526" s="11"/>
      <c r="V526" s="17">
        <f>COUNTA(TableAllYears[[#This Row],[Thermal Cycling]:[PID+ (2014)]])</f>
        <v>3</v>
      </c>
      <c r="W526" s="9" t="s">
        <v>441</v>
      </c>
      <c r="X526" s="9" t="s">
        <v>482</v>
      </c>
      <c r="Y526" s="9" t="s">
        <v>483</v>
      </c>
      <c r="Z526" s="9"/>
      <c r="AA526" s="9" t="s">
        <v>30</v>
      </c>
      <c r="AB526" s="9" t="s">
        <v>30</v>
      </c>
      <c r="AC526" s="9" t="s">
        <v>478</v>
      </c>
      <c r="AD526" s="9"/>
    </row>
    <row r="527" spans="1:30" x14ac:dyDescent="0.3">
      <c r="A527">
        <v>2022</v>
      </c>
      <c r="B527" t="s">
        <v>90</v>
      </c>
      <c r="C527" t="s">
        <v>191</v>
      </c>
      <c r="D527" t="s">
        <v>12</v>
      </c>
      <c r="E527">
        <v>355</v>
      </c>
      <c r="F527">
        <v>400</v>
      </c>
      <c r="G527" t="s">
        <v>11</v>
      </c>
      <c r="H527" t="s">
        <v>13</v>
      </c>
      <c r="I527">
        <v>120</v>
      </c>
      <c r="J527" t="s">
        <v>29</v>
      </c>
      <c r="K527">
        <v>166</v>
      </c>
      <c r="L527" s="9"/>
      <c r="M527" s="9" t="s">
        <v>193</v>
      </c>
      <c r="N527" s="9"/>
      <c r="O527" s="9"/>
      <c r="P527" s="9" t="s">
        <v>193</v>
      </c>
      <c r="Q527" s="9" t="s">
        <v>193</v>
      </c>
      <c r="S527" s="14"/>
      <c r="T527" s="11"/>
      <c r="U527" s="11"/>
      <c r="V527" s="17">
        <f>COUNTA(TableAllYears[[#This Row],[Thermal Cycling]:[PID+ (2014)]])</f>
        <v>3</v>
      </c>
      <c r="W527" s="9" t="s">
        <v>441</v>
      </c>
      <c r="X527" s="9" t="s">
        <v>483</v>
      </c>
      <c r="Y527" s="9"/>
      <c r="Z527" s="9"/>
      <c r="AA527" s="9" t="s">
        <v>30</v>
      </c>
      <c r="AB527" s="9" t="s">
        <v>478</v>
      </c>
      <c r="AC527" s="9"/>
      <c r="AD527" s="9"/>
    </row>
    <row r="528" spans="1:30" x14ac:dyDescent="0.3">
      <c r="A528">
        <v>2022</v>
      </c>
      <c r="B528" t="s">
        <v>99</v>
      </c>
      <c r="C528" t="s">
        <v>191</v>
      </c>
      <c r="D528" t="s">
        <v>46</v>
      </c>
      <c r="E528">
        <v>405</v>
      </c>
      <c r="F528">
        <v>450</v>
      </c>
      <c r="G528" t="s">
        <v>11</v>
      </c>
      <c r="H528" t="s">
        <v>13</v>
      </c>
      <c r="I528">
        <v>144</v>
      </c>
      <c r="J528" t="s">
        <v>29</v>
      </c>
      <c r="K528">
        <v>166</v>
      </c>
      <c r="L528" s="9"/>
      <c r="M528" s="9" t="s">
        <v>193</v>
      </c>
      <c r="N528" s="9"/>
      <c r="O528" s="9"/>
      <c r="P528" s="9" t="s">
        <v>193</v>
      </c>
      <c r="Q528" s="9" t="s">
        <v>193</v>
      </c>
      <c r="S528" s="14"/>
      <c r="T528" s="11"/>
      <c r="U528" s="11"/>
      <c r="V528" s="17">
        <f>COUNTA(TableAllYears[[#This Row],[Thermal Cycling]:[PID+ (2014)]])</f>
        <v>3</v>
      </c>
      <c r="W528" s="9" t="s">
        <v>441</v>
      </c>
      <c r="X528" s="9" t="s">
        <v>483</v>
      </c>
      <c r="Y528" s="9"/>
      <c r="Z528" s="9"/>
      <c r="AA528" s="9" t="s">
        <v>30</v>
      </c>
      <c r="AB528" s="9" t="s">
        <v>478</v>
      </c>
      <c r="AC528" s="9"/>
      <c r="AD528" s="9"/>
    </row>
    <row r="529" spans="1:30" x14ac:dyDescent="0.3">
      <c r="A529">
        <v>2022</v>
      </c>
      <c r="B529" t="s">
        <v>100</v>
      </c>
      <c r="C529" t="s">
        <v>191</v>
      </c>
      <c r="D529" t="s">
        <v>12</v>
      </c>
      <c r="E529">
        <v>355</v>
      </c>
      <c r="F529">
        <v>400</v>
      </c>
      <c r="G529" t="s">
        <v>11</v>
      </c>
      <c r="H529" t="s">
        <v>13</v>
      </c>
      <c r="I529">
        <v>144</v>
      </c>
      <c r="J529" t="s">
        <v>29</v>
      </c>
      <c r="K529">
        <v>158.75</v>
      </c>
      <c r="L529" s="9"/>
      <c r="M529" s="9"/>
      <c r="N529" s="9"/>
      <c r="O529" s="9"/>
      <c r="P529" s="9" t="s">
        <v>193</v>
      </c>
      <c r="Q529" s="9" t="s">
        <v>193</v>
      </c>
      <c r="R529" t="s">
        <v>193</v>
      </c>
      <c r="S529" s="14"/>
      <c r="T529" s="11"/>
      <c r="U529" s="11"/>
      <c r="V529" s="17">
        <f>COUNTA(TableAllYears[[#This Row],[Thermal Cycling]:[PID+ (2014)]])</f>
        <v>3</v>
      </c>
      <c r="W529" s="9" t="s">
        <v>441</v>
      </c>
      <c r="X529" s="9" t="s">
        <v>483</v>
      </c>
      <c r="Y529" s="9"/>
      <c r="Z529" s="9"/>
      <c r="AA529" s="9" t="s">
        <v>30</v>
      </c>
      <c r="AB529" s="9" t="s">
        <v>478</v>
      </c>
      <c r="AC529" s="9"/>
      <c r="AD529" s="9"/>
    </row>
    <row r="530" spans="1:30" x14ac:dyDescent="0.3">
      <c r="A530">
        <v>2022</v>
      </c>
      <c r="B530" t="s">
        <v>101</v>
      </c>
      <c r="C530" t="s">
        <v>191</v>
      </c>
      <c r="D530" t="s">
        <v>12</v>
      </c>
      <c r="E530">
        <v>355</v>
      </c>
      <c r="F530">
        <v>400</v>
      </c>
      <c r="G530" t="s">
        <v>11</v>
      </c>
      <c r="H530" t="s">
        <v>13</v>
      </c>
      <c r="I530">
        <v>144</v>
      </c>
      <c r="J530" t="s">
        <v>29</v>
      </c>
      <c r="K530">
        <v>158.75</v>
      </c>
      <c r="L530" s="9"/>
      <c r="M530" s="9"/>
      <c r="N530" s="9"/>
      <c r="O530" s="9"/>
      <c r="P530" s="9" t="s">
        <v>193</v>
      </c>
      <c r="Q530" s="9" t="s">
        <v>193</v>
      </c>
      <c r="R530" t="s">
        <v>193</v>
      </c>
      <c r="S530" s="14"/>
      <c r="T530" s="11"/>
      <c r="U530" s="11"/>
      <c r="V530" s="17">
        <f>COUNTA(TableAllYears[[#This Row],[Thermal Cycling]:[PID+ (2014)]])</f>
        <v>3</v>
      </c>
      <c r="W530" s="9" t="s">
        <v>441</v>
      </c>
      <c r="X530" s="9" t="s">
        <v>483</v>
      </c>
      <c r="Y530" s="9"/>
      <c r="Z530" s="9"/>
      <c r="AA530" s="9" t="s">
        <v>30</v>
      </c>
      <c r="AB530" s="9" t="s">
        <v>478</v>
      </c>
      <c r="AC530" s="9"/>
      <c r="AD530" s="9"/>
    </row>
    <row r="531" spans="1:30" x14ac:dyDescent="0.3">
      <c r="A531">
        <v>2021</v>
      </c>
      <c r="B531" t="s">
        <v>91</v>
      </c>
      <c r="C531" t="s">
        <v>191</v>
      </c>
      <c r="L531" s="9"/>
      <c r="M531" s="9" t="s">
        <v>193</v>
      </c>
      <c r="N531" s="9"/>
      <c r="O531" s="9"/>
      <c r="P531" s="9" t="s">
        <v>193</v>
      </c>
      <c r="Q531" s="9" t="s">
        <v>193</v>
      </c>
      <c r="S531" s="14"/>
      <c r="T531" s="11"/>
      <c r="U531" s="11"/>
      <c r="V531" s="17">
        <f>COUNTA(TableAllYears[[#This Row],[Thermal Cycling]:[PID+ (2014)]])</f>
        <v>3</v>
      </c>
      <c r="W531" s="9"/>
      <c r="X531" s="9"/>
      <c r="Y531" s="9"/>
      <c r="Z531" s="9"/>
      <c r="AA531" s="9"/>
      <c r="AB531" s="9"/>
      <c r="AC531" s="9"/>
      <c r="AD531" s="9"/>
    </row>
    <row r="532" spans="1:30" x14ac:dyDescent="0.3">
      <c r="A532">
        <v>2021</v>
      </c>
      <c r="B532" t="s">
        <v>92</v>
      </c>
      <c r="C532" t="s">
        <v>191</v>
      </c>
      <c r="L532" s="9"/>
      <c r="M532" s="9" t="s">
        <v>193</v>
      </c>
      <c r="N532" s="9"/>
      <c r="O532" s="9"/>
      <c r="P532" s="9" t="s">
        <v>193</v>
      </c>
      <c r="Q532" s="9" t="s">
        <v>193</v>
      </c>
      <c r="S532" s="14"/>
      <c r="T532" s="11"/>
      <c r="U532" s="11"/>
      <c r="V532" s="17">
        <f>COUNTA(TableAllYears[[#This Row],[Thermal Cycling]:[PID+ (2014)]])</f>
        <v>3</v>
      </c>
      <c r="W532" s="9"/>
      <c r="X532" s="9"/>
      <c r="Y532" s="9"/>
      <c r="Z532" s="9"/>
      <c r="AA532" s="9"/>
      <c r="AB532" s="9"/>
      <c r="AC532" s="9"/>
      <c r="AD532" s="9"/>
    </row>
    <row r="533" spans="1:30" x14ac:dyDescent="0.3">
      <c r="A533">
        <v>2021</v>
      </c>
      <c r="B533" t="s">
        <v>100</v>
      </c>
      <c r="C533" t="s">
        <v>191</v>
      </c>
      <c r="L533" s="9"/>
      <c r="M533" s="9" t="s">
        <v>193</v>
      </c>
      <c r="N533" s="9"/>
      <c r="O533" s="9"/>
      <c r="P533" s="9" t="s">
        <v>193</v>
      </c>
      <c r="Q533" s="9" t="s">
        <v>193</v>
      </c>
      <c r="S533" s="14"/>
      <c r="T533" s="11"/>
      <c r="U533" s="11"/>
      <c r="V533" s="17">
        <f>COUNTA(TableAllYears[[#This Row],[Thermal Cycling]:[PID+ (2014)]])</f>
        <v>3</v>
      </c>
      <c r="W533" s="9"/>
      <c r="X533" s="9"/>
      <c r="Y533" s="9"/>
      <c r="Z533" s="9"/>
      <c r="AA533" s="9"/>
      <c r="AB533" s="9"/>
      <c r="AC533" s="9"/>
      <c r="AD533" s="9"/>
    </row>
    <row r="534" spans="1:30" x14ac:dyDescent="0.3">
      <c r="A534">
        <v>2021</v>
      </c>
      <c r="B534" t="s">
        <v>101</v>
      </c>
      <c r="C534" t="s">
        <v>191</v>
      </c>
      <c r="L534" s="9"/>
      <c r="M534" s="9" t="s">
        <v>193</v>
      </c>
      <c r="N534" s="9"/>
      <c r="O534" s="9"/>
      <c r="P534" s="9" t="s">
        <v>193</v>
      </c>
      <c r="Q534" s="9" t="s">
        <v>193</v>
      </c>
      <c r="S534" s="14"/>
      <c r="T534" s="11"/>
      <c r="U534" s="11"/>
      <c r="V534" s="17">
        <f>COUNTA(TableAllYears[[#This Row],[Thermal Cycling]:[PID+ (2014)]])</f>
        <v>3</v>
      </c>
      <c r="W534" s="9"/>
      <c r="X534" s="9"/>
      <c r="Y534" s="9"/>
      <c r="Z534" s="9"/>
      <c r="AA534" s="9"/>
      <c r="AB534" s="9"/>
      <c r="AC534" s="9"/>
      <c r="AD534" s="9"/>
    </row>
    <row r="535" spans="1:30" x14ac:dyDescent="0.3">
      <c r="A535">
        <v>2021</v>
      </c>
      <c r="B535" t="s">
        <v>102</v>
      </c>
      <c r="C535" t="s">
        <v>191</v>
      </c>
      <c r="L535" s="9"/>
      <c r="M535" s="9"/>
      <c r="N535" s="9"/>
      <c r="O535" s="9" t="s">
        <v>193</v>
      </c>
      <c r="P535" s="9" t="s">
        <v>193</v>
      </c>
      <c r="Q535" s="9" t="s">
        <v>193</v>
      </c>
      <c r="S535" s="14"/>
      <c r="T535" s="11"/>
      <c r="U535" s="11"/>
      <c r="V535" s="17">
        <f>COUNTA(TableAllYears[[#This Row],[Thermal Cycling]:[PID+ (2014)]])</f>
        <v>3</v>
      </c>
      <c r="W535" s="9"/>
      <c r="X535" s="9"/>
      <c r="Y535" s="9"/>
      <c r="Z535" s="9"/>
      <c r="AA535" s="9"/>
      <c r="AB535" s="9"/>
      <c r="AC535" s="9"/>
      <c r="AD535" s="9"/>
    </row>
    <row r="536" spans="1:30" x14ac:dyDescent="0.3">
      <c r="A536">
        <v>2020</v>
      </c>
      <c r="B536" t="s">
        <v>595</v>
      </c>
      <c r="C536" t="s">
        <v>191</v>
      </c>
      <c r="L536" s="9"/>
      <c r="M536" s="9" t="s">
        <v>193</v>
      </c>
      <c r="N536" s="9" t="s">
        <v>193</v>
      </c>
      <c r="O536" s="9"/>
      <c r="P536" s="9" t="s">
        <v>193</v>
      </c>
      <c r="Q536" s="9"/>
      <c r="S536" s="14"/>
      <c r="T536" s="11"/>
      <c r="U536" s="11"/>
      <c r="V536" s="17">
        <f>COUNTA(TableAllYears[[#This Row],[Thermal Cycling]:[PID+ (2014)]])</f>
        <v>3</v>
      </c>
      <c r="W536" s="9" t="s">
        <v>441</v>
      </c>
      <c r="X536" s="9" t="s">
        <v>628</v>
      </c>
      <c r="Y536" s="9"/>
      <c r="Z536" s="9"/>
      <c r="AA536" s="9" t="s">
        <v>30</v>
      </c>
      <c r="AB536" s="9" t="s">
        <v>45</v>
      </c>
      <c r="AC536" s="9"/>
      <c r="AD536" s="9"/>
    </row>
    <row r="537" spans="1:30" x14ac:dyDescent="0.3">
      <c r="A537">
        <v>2020</v>
      </c>
      <c r="B537" t="s">
        <v>594</v>
      </c>
      <c r="C537" t="s">
        <v>191</v>
      </c>
      <c r="L537" s="9"/>
      <c r="M537" s="9" t="s">
        <v>193</v>
      </c>
      <c r="N537" s="9" t="s">
        <v>193</v>
      </c>
      <c r="O537" s="9"/>
      <c r="P537" s="9" t="s">
        <v>193</v>
      </c>
      <c r="Q537" s="9"/>
      <c r="S537" s="14"/>
      <c r="T537" s="11"/>
      <c r="U537" s="11"/>
      <c r="V537" s="17">
        <f>COUNTA(TableAllYears[[#This Row],[Thermal Cycling]:[PID+ (2014)]])</f>
        <v>3</v>
      </c>
      <c r="W537" s="9" t="s">
        <v>441</v>
      </c>
      <c r="X537" s="9" t="s">
        <v>628</v>
      </c>
      <c r="Y537" s="9"/>
      <c r="Z537" s="9"/>
      <c r="AA537" s="9" t="s">
        <v>30</v>
      </c>
      <c r="AB537" s="9" t="s">
        <v>45</v>
      </c>
      <c r="AC537" s="9"/>
      <c r="AD537" s="9"/>
    </row>
    <row r="538" spans="1:30" x14ac:dyDescent="0.3">
      <c r="A538">
        <v>2018</v>
      </c>
      <c r="B538" t="s">
        <v>667</v>
      </c>
      <c r="C538" t="s">
        <v>191</v>
      </c>
      <c r="L538" s="9"/>
      <c r="M538" s="9" t="s">
        <v>193</v>
      </c>
      <c r="N538" s="9" t="s">
        <v>193</v>
      </c>
      <c r="O538" s="9"/>
      <c r="P538" s="9" t="s">
        <v>193</v>
      </c>
      <c r="Q538" s="9"/>
      <c r="S538" s="14"/>
      <c r="T538" s="11"/>
      <c r="U538" s="11"/>
      <c r="V538" s="17">
        <f>COUNTA(TableAllYears[[#This Row],[Thermal Cycling]:[PID+ (2014)]])</f>
        <v>3</v>
      </c>
      <c r="W538" s="9" t="s">
        <v>441</v>
      </c>
      <c r="X538" s="9"/>
      <c r="Y538" s="9"/>
      <c r="Z538" s="9"/>
      <c r="AA538" s="9" t="s">
        <v>30</v>
      </c>
      <c r="AB538" s="9"/>
      <c r="AC538" s="9"/>
      <c r="AD538" s="9"/>
    </row>
    <row r="539" spans="1:30" x14ac:dyDescent="0.3">
      <c r="A539">
        <v>2018</v>
      </c>
      <c r="B539" t="s">
        <v>640</v>
      </c>
      <c r="C539" t="s">
        <v>191</v>
      </c>
      <c r="L539" s="9"/>
      <c r="M539" s="9" t="s">
        <v>193</v>
      </c>
      <c r="N539" s="9"/>
      <c r="O539" s="9" t="s">
        <v>193</v>
      </c>
      <c r="P539" s="9" t="s">
        <v>193</v>
      </c>
      <c r="Q539" s="9"/>
      <c r="S539" s="14"/>
      <c r="T539" s="11"/>
      <c r="U539" s="11"/>
      <c r="V539" s="17">
        <f>COUNTA(TableAllYears[[#This Row],[Thermal Cycling]:[PID+ (2014)]])</f>
        <v>3</v>
      </c>
      <c r="W539" s="9" t="s">
        <v>441</v>
      </c>
      <c r="X539" s="9"/>
      <c r="Y539" s="9"/>
      <c r="Z539" s="9"/>
      <c r="AA539" s="9" t="s">
        <v>30</v>
      </c>
      <c r="AB539" s="9"/>
      <c r="AC539" s="9"/>
      <c r="AD539" s="9"/>
    </row>
    <row r="540" spans="1:30" x14ac:dyDescent="0.3">
      <c r="A540">
        <v>2016</v>
      </c>
      <c r="C540" t="s">
        <v>191</v>
      </c>
      <c r="L540" s="9"/>
      <c r="M540" s="9"/>
      <c r="N540" s="9" t="s">
        <v>193</v>
      </c>
      <c r="O540" s="9"/>
      <c r="P540" s="9" t="s">
        <v>193</v>
      </c>
      <c r="Q540" s="9"/>
      <c r="S540" s="14"/>
      <c r="T540" s="11" t="s">
        <v>193</v>
      </c>
      <c r="U540" s="11"/>
      <c r="V540" s="17">
        <f>COUNTA(TableAllYears[[#This Row],[Thermal Cycling]:[PID+ (2014)]])</f>
        <v>3</v>
      </c>
      <c r="W540" s="9" t="s">
        <v>441</v>
      </c>
      <c r="X540" s="9"/>
      <c r="Y540" s="9"/>
      <c r="Z540" s="9"/>
      <c r="AA540" s="9" t="s">
        <v>30</v>
      </c>
      <c r="AB540" s="9"/>
      <c r="AC540" s="9"/>
      <c r="AD540" s="9"/>
    </row>
    <row r="541" spans="1:30" x14ac:dyDescent="0.3">
      <c r="A541" s="9">
        <v>2024</v>
      </c>
      <c r="B541" s="9" t="s">
        <v>97</v>
      </c>
      <c r="C541" s="9" t="s">
        <v>191</v>
      </c>
      <c r="D541" t="s">
        <v>429</v>
      </c>
      <c r="E541">
        <v>530</v>
      </c>
      <c r="F541">
        <v>575</v>
      </c>
      <c r="G541" s="9" t="s">
        <v>28</v>
      </c>
      <c r="H541" s="9" t="s">
        <v>13</v>
      </c>
      <c r="I541" s="9"/>
      <c r="J541" s="9"/>
      <c r="K541" s="9">
        <v>182</v>
      </c>
      <c r="L541" s="9">
        <v>91</v>
      </c>
      <c r="M541" s="9"/>
      <c r="N541" s="9" t="s">
        <v>193</v>
      </c>
      <c r="O541" s="9" t="s">
        <v>193</v>
      </c>
      <c r="P541" s="9"/>
      <c r="Q541" s="9"/>
      <c r="S541" s="14"/>
      <c r="T541" s="11"/>
      <c r="U541" s="11"/>
      <c r="V541" s="17">
        <f>COUNTA(TableAllYears[[#This Row],[Thermal Cycling]:[PID+ (2014)]])</f>
        <v>2</v>
      </c>
      <c r="W541" t="s">
        <v>441</v>
      </c>
      <c r="AA541" s="9" t="s">
        <v>30</v>
      </c>
      <c r="AB541" s="9"/>
      <c r="AC541" s="9"/>
      <c r="AD541" s="9"/>
    </row>
    <row r="542" spans="1:30" x14ac:dyDescent="0.3">
      <c r="A542" s="9">
        <v>2024</v>
      </c>
      <c r="B542" s="9" t="s">
        <v>194</v>
      </c>
      <c r="C542" s="9" t="s">
        <v>191</v>
      </c>
      <c r="D542" t="s">
        <v>430</v>
      </c>
      <c r="E542">
        <v>430</v>
      </c>
      <c r="F542">
        <v>475</v>
      </c>
      <c r="G542" s="9" t="s">
        <v>32</v>
      </c>
      <c r="H542" s="9" t="s">
        <v>55</v>
      </c>
      <c r="I542" s="9"/>
      <c r="J542" s="9"/>
      <c r="K542" s="9">
        <v>182</v>
      </c>
      <c r="L542" s="9">
        <v>91</v>
      </c>
      <c r="M542" s="9"/>
      <c r="N542" s="9"/>
      <c r="O542" s="9" t="s">
        <v>193</v>
      </c>
      <c r="P542" s="9" t="s">
        <v>193</v>
      </c>
      <c r="Q542" s="9"/>
      <c r="S542" s="14"/>
      <c r="T542" s="11"/>
      <c r="U542" s="11"/>
      <c r="V542" s="17">
        <f>COUNTA(TableAllYears[[#This Row],[Thermal Cycling]:[PID+ (2014)]])</f>
        <v>2</v>
      </c>
      <c r="W542" t="s">
        <v>441</v>
      </c>
      <c r="AA542" s="9" t="s">
        <v>30</v>
      </c>
      <c r="AB542" s="9"/>
      <c r="AC542" s="9"/>
      <c r="AD542" s="9"/>
    </row>
    <row r="543" spans="1:30" x14ac:dyDescent="0.3">
      <c r="A543" s="9">
        <v>2024</v>
      </c>
      <c r="B543" s="9" t="s">
        <v>802</v>
      </c>
      <c r="C543" s="9" t="s">
        <v>191</v>
      </c>
      <c r="D543" t="s">
        <v>431</v>
      </c>
      <c r="E543">
        <v>580</v>
      </c>
      <c r="F543">
        <v>625</v>
      </c>
      <c r="G543" s="9" t="s">
        <v>28</v>
      </c>
      <c r="H543" s="9" t="s">
        <v>55</v>
      </c>
      <c r="I543" s="9"/>
      <c r="J543" s="9"/>
      <c r="K543" s="9">
        <v>182</v>
      </c>
      <c r="L543" s="9">
        <v>91</v>
      </c>
      <c r="M543" s="9"/>
      <c r="N543" s="9"/>
      <c r="O543" s="9" t="s">
        <v>193</v>
      </c>
      <c r="P543" s="9"/>
      <c r="Q543" s="9"/>
      <c r="S543" s="14">
        <v>50</v>
      </c>
      <c r="T543" s="11"/>
      <c r="U543" s="11"/>
      <c r="V543" s="17">
        <f>COUNTA(TableAllYears[[#This Row],[Thermal Cycling]:[PID+ (2014)]])</f>
        <v>2</v>
      </c>
      <c r="W543" t="s">
        <v>441</v>
      </c>
      <c r="AA543" s="9" t="s">
        <v>30</v>
      </c>
      <c r="AB543" s="9"/>
      <c r="AC543" s="9"/>
      <c r="AD543" s="9"/>
    </row>
    <row r="544" spans="1:30" x14ac:dyDescent="0.3">
      <c r="A544" s="9">
        <v>2024</v>
      </c>
      <c r="B544" s="9" t="s">
        <v>804</v>
      </c>
      <c r="C544" s="9" t="s">
        <v>191</v>
      </c>
      <c r="D544" t="s">
        <v>431</v>
      </c>
      <c r="E544">
        <v>580</v>
      </c>
      <c r="F544">
        <v>625</v>
      </c>
      <c r="G544" s="9" t="s">
        <v>32</v>
      </c>
      <c r="H544" s="9" t="s">
        <v>55</v>
      </c>
      <c r="I544" s="9"/>
      <c r="J544" s="9"/>
      <c r="K544" s="9">
        <v>182</v>
      </c>
      <c r="L544" s="9">
        <v>91</v>
      </c>
      <c r="M544" s="9"/>
      <c r="N544" s="9" t="s">
        <v>193</v>
      </c>
      <c r="O544" s="9"/>
      <c r="P544" s="9" t="s">
        <v>193</v>
      </c>
      <c r="Q544" s="9"/>
      <c r="S544" s="14"/>
      <c r="T544" s="11"/>
      <c r="U544" s="11"/>
      <c r="V544" s="17">
        <f>COUNTA(TableAllYears[[#This Row],[Thermal Cycling]:[PID+ (2014)]])</f>
        <v>2</v>
      </c>
      <c r="W544" t="s">
        <v>441</v>
      </c>
      <c r="AA544" s="9" t="s">
        <v>30</v>
      </c>
      <c r="AB544" s="9"/>
      <c r="AC544" s="9"/>
      <c r="AD544" s="9"/>
    </row>
    <row r="545" spans="1:30" x14ac:dyDescent="0.3">
      <c r="A545">
        <v>2022</v>
      </c>
      <c r="B545" t="s">
        <v>91</v>
      </c>
      <c r="C545" t="s">
        <v>191</v>
      </c>
      <c r="D545" t="s">
        <v>10</v>
      </c>
      <c r="E545">
        <v>305</v>
      </c>
      <c r="F545">
        <v>350</v>
      </c>
      <c r="G545" t="s">
        <v>11</v>
      </c>
      <c r="H545" t="s">
        <v>13</v>
      </c>
      <c r="I545">
        <v>120</v>
      </c>
      <c r="J545" t="s">
        <v>29</v>
      </c>
      <c r="K545">
        <v>158.75</v>
      </c>
      <c r="L545" s="9"/>
      <c r="M545" s="9"/>
      <c r="N545" s="9"/>
      <c r="O545" s="9"/>
      <c r="P545" s="9" t="s">
        <v>193</v>
      </c>
      <c r="Q545" s="9" t="s">
        <v>193</v>
      </c>
      <c r="S545" s="14"/>
      <c r="T545" s="11"/>
      <c r="U545" s="11"/>
      <c r="V545" s="17">
        <f>COUNTA(TableAllYears[[#This Row],[Thermal Cycling]:[PID+ (2014)]])</f>
        <v>2</v>
      </c>
      <c r="W545" s="9" t="s">
        <v>441</v>
      </c>
      <c r="X545" s="9" t="s">
        <v>483</v>
      </c>
      <c r="Y545" s="9"/>
      <c r="Z545" s="9"/>
      <c r="AA545" s="9" t="s">
        <v>30</v>
      </c>
      <c r="AB545" s="9" t="s">
        <v>478</v>
      </c>
      <c r="AC545" s="9"/>
      <c r="AD545" s="9"/>
    </row>
    <row r="546" spans="1:30" x14ac:dyDescent="0.3">
      <c r="A546">
        <v>2022</v>
      </c>
      <c r="B546" t="s">
        <v>92</v>
      </c>
      <c r="C546" t="s">
        <v>191</v>
      </c>
      <c r="D546" t="s">
        <v>10</v>
      </c>
      <c r="E546">
        <v>305</v>
      </c>
      <c r="F546">
        <v>350</v>
      </c>
      <c r="G546" t="s">
        <v>11</v>
      </c>
      <c r="H546" t="s">
        <v>13</v>
      </c>
      <c r="I546">
        <v>120</v>
      </c>
      <c r="J546" t="s">
        <v>29</v>
      </c>
      <c r="K546">
        <v>158.75</v>
      </c>
      <c r="L546" s="9"/>
      <c r="M546" s="9"/>
      <c r="N546" s="9"/>
      <c r="O546" s="9"/>
      <c r="P546" s="9" t="s">
        <v>193</v>
      </c>
      <c r="Q546" s="9" t="s">
        <v>193</v>
      </c>
      <c r="S546" s="14"/>
      <c r="T546" s="11"/>
      <c r="U546" s="11"/>
      <c r="V546" s="17">
        <f>COUNTA(TableAllYears[[#This Row],[Thermal Cycling]:[PID+ (2014)]])</f>
        <v>2</v>
      </c>
      <c r="W546" s="9" t="s">
        <v>441</v>
      </c>
      <c r="X546" s="9" t="s">
        <v>483</v>
      </c>
      <c r="Y546" s="9"/>
      <c r="Z546" s="9"/>
      <c r="AA546" s="9" t="s">
        <v>30</v>
      </c>
      <c r="AB546" s="9" t="s">
        <v>478</v>
      </c>
      <c r="AC546" s="9"/>
      <c r="AD546" s="9"/>
    </row>
    <row r="547" spans="1:30" x14ac:dyDescent="0.3">
      <c r="A547">
        <v>2021</v>
      </c>
      <c r="B547" t="s">
        <v>93</v>
      </c>
      <c r="C547" t="s">
        <v>191</v>
      </c>
      <c r="L547" s="9"/>
      <c r="M547" s="9"/>
      <c r="N547" s="9"/>
      <c r="O547" s="9"/>
      <c r="P547" s="9" t="s">
        <v>193</v>
      </c>
      <c r="Q547" s="9" t="s">
        <v>193</v>
      </c>
      <c r="S547" s="14"/>
      <c r="T547" s="11"/>
      <c r="U547" s="11"/>
      <c r="V547" s="17">
        <f>COUNTA(TableAllYears[[#This Row],[Thermal Cycling]:[PID+ (2014)]])</f>
        <v>2</v>
      </c>
      <c r="W547" s="9"/>
      <c r="X547" s="9"/>
      <c r="Y547" s="9"/>
      <c r="Z547" s="9"/>
      <c r="AA547" s="9"/>
      <c r="AB547" s="9"/>
      <c r="AC547" s="9"/>
      <c r="AD547" s="9"/>
    </row>
    <row r="548" spans="1:30" x14ac:dyDescent="0.3">
      <c r="A548">
        <v>2021</v>
      </c>
      <c r="B548" t="s">
        <v>94</v>
      </c>
      <c r="C548" t="s">
        <v>191</v>
      </c>
      <c r="L548" s="9"/>
      <c r="M548" s="9"/>
      <c r="N548" s="9"/>
      <c r="O548" s="9"/>
      <c r="P548" s="9" t="s">
        <v>193</v>
      </c>
      <c r="Q548" s="9" t="s">
        <v>193</v>
      </c>
      <c r="S548" s="14"/>
      <c r="T548" s="11"/>
      <c r="U548" s="11"/>
      <c r="V548" s="17">
        <f>COUNTA(TableAllYears[[#This Row],[Thermal Cycling]:[PID+ (2014)]])</f>
        <v>2</v>
      </c>
      <c r="W548" s="9"/>
      <c r="X548" s="9"/>
      <c r="Y548" s="9"/>
      <c r="Z548" s="9"/>
      <c r="AA548" s="9"/>
      <c r="AB548" s="9"/>
      <c r="AC548" s="9"/>
      <c r="AD548" s="9"/>
    </row>
    <row r="549" spans="1:30" x14ac:dyDescent="0.3">
      <c r="A549">
        <v>2020</v>
      </c>
      <c r="B549" t="s">
        <v>100</v>
      </c>
      <c r="C549" t="s">
        <v>191</v>
      </c>
      <c r="L549" s="9"/>
      <c r="M549" s="9"/>
      <c r="N549" s="9"/>
      <c r="O549" s="9"/>
      <c r="P549" s="9" t="s">
        <v>193</v>
      </c>
      <c r="Q549" s="9"/>
      <c r="R549" t="s">
        <v>193</v>
      </c>
      <c r="S549" s="14"/>
      <c r="T549" s="11"/>
      <c r="U549" s="11"/>
      <c r="V549" s="17">
        <f>COUNTA(TableAllYears[[#This Row],[Thermal Cycling]:[PID+ (2014)]])</f>
        <v>2</v>
      </c>
      <c r="W549" s="9" t="s">
        <v>441</v>
      </c>
      <c r="X549" s="9" t="s">
        <v>628</v>
      </c>
      <c r="Y549" s="9"/>
      <c r="Z549" s="9"/>
      <c r="AA549" s="9" t="s">
        <v>30</v>
      </c>
      <c r="AB549" s="9" t="s">
        <v>45</v>
      </c>
      <c r="AC549" s="9"/>
      <c r="AD549" s="9"/>
    </row>
    <row r="550" spans="1:30" x14ac:dyDescent="0.3">
      <c r="A550">
        <v>2020</v>
      </c>
      <c r="B550" t="s">
        <v>101</v>
      </c>
      <c r="C550" t="s">
        <v>191</v>
      </c>
      <c r="L550" s="9"/>
      <c r="M550" s="9"/>
      <c r="N550" s="9"/>
      <c r="O550" s="9"/>
      <c r="P550" s="9" t="s">
        <v>193</v>
      </c>
      <c r="Q550" s="9"/>
      <c r="R550" t="s">
        <v>193</v>
      </c>
      <c r="S550" s="14"/>
      <c r="T550" s="11"/>
      <c r="U550" s="11"/>
      <c r="V550" s="17">
        <f>COUNTA(TableAllYears[[#This Row],[Thermal Cycling]:[PID+ (2014)]])</f>
        <v>2</v>
      </c>
      <c r="W550" s="9" t="s">
        <v>441</v>
      </c>
      <c r="X550" s="9" t="s">
        <v>628</v>
      </c>
      <c r="Y550" s="9"/>
      <c r="Z550" s="9"/>
      <c r="AA550" s="9" t="s">
        <v>30</v>
      </c>
      <c r="AB550" s="9" t="s">
        <v>45</v>
      </c>
      <c r="AC550" s="9"/>
      <c r="AD550" s="9"/>
    </row>
    <row r="551" spans="1:30" x14ac:dyDescent="0.3">
      <c r="A551">
        <v>2019</v>
      </c>
      <c r="B551" t="s">
        <v>640</v>
      </c>
      <c r="C551" t="s">
        <v>191</v>
      </c>
      <c r="L551" s="9"/>
      <c r="M551" s="9" t="s">
        <v>193</v>
      </c>
      <c r="N551" s="9"/>
      <c r="O551" s="9"/>
      <c r="P551" s="9" t="s">
        <v>193</v>
      </c>
      <c r="Q551" s="9"/>
      <c r="S551" s="14"/>
      <c r="T551" s="11"/>
      <c r="U551" s="11"/>
      <c r="V551" s="17">
        <f>COUNTA(TableAllYears[[#This Row],[Thermal Cycling]:[PID+ (2014)]])</f>
        <v>2</v>
      </c>
      <c r="W551" s="9" t="s">
        <v>441</v>
      </c>
      <c r="X551" s="9"/>
      <c r="Y551" s="9"/>
      <c r="Z551" s="9"/>
      <c r="AA551" s="9" t="s">
        <v>30</v>
      </c>
      <c r="AB551" s="9"/>
      <c r="AC551" s="9"/>
      <c r="AD551" s="9"/>
    </row>
    <row r="552" spans="1:30" x14ac:dyDescent="0.3">
      <c r="A552">
        <v>2018</v>
      </c>
      <c r="B552" t="s">
        <v>641</v>
      </c>
      <c r="C552" t="s">
        <v>191</v>
      </c>
      <c r="L552" s="9"/>
      <c r="M552" s="9" t="s">
        <v>193</v>
      </c>
      <c r="N552" s="9"/>
      <c r="O552" s="9" t="s">
        <v>193</v>
      </c>
      <c r="P552" s="9"/>
      <c r="Q552" s="9"/>
      <c r="S552" s="14"/>
      <c r="T552" s="11"/>
      <c r="U552" s="11"/>
      <c r="V552" s="17">
        <f>COUNTA(TableAllYears[[#This Row],[Thermal Cycling]:[PID+ (2014)]])</f>
        <v>2</v>
      </c>
      <c r="W552" s="9" t="s">
        <v>441</v>
      </c>
      <c r="X552" s="9"/>
      <c r="Y552" s="9"/>
      <c r="Z552" s="9"/>
      <c r="AA552" s="9" t="s">
        <v>30</v>
      </c>
      <c r="AB552" s="9"/>
      <c r="AC552" s="9"/>
      <c r="AD552" s="9"/>
    </row>
    <row r="553" spans="1:30" x14ac:dyDescent="0.3">
      <c r="A553">
        <v>2018</v>
      </c>
      <c r="B553" t="s">
        <v>642</v>
      </c>
      <c r="C553" t="s">
        <v>191</v>
      </c>
      <c r="L553" s="9"/>
      <c r="M553" s="9" t="s">
        <v>193</v>
      </c>
      <c r="N553" s="9"/>
      <c r="O553" s="9" t="s">
        <v>193</v>
      </c>
      <c r="P553" s="9"/>
      <c r="Q553" s="9"/>
      <c r="S553" s="14"/>
      <c r="T553" s="11"/>
      <c r="U553" s="11"/>
      <c r="V553" s="17">
        <f>COUNTA(TableAllYears[[#This Row],[Thermal Cycling]:[PID+ (2014)]])</f>
        <v>2</v>
      </c>
      <c r="W553" s="9" t="s">
        <v>441</v>
      </c>
      <c r="X553" s="9"/>
      <c r="Y553" s="9"/>
      <c r="Z553" s="9"/>
      <c r="AA553" s="9" t="s">
        <v>30</v>
      </c>
      <c r="AB553" s="9"/>
      <c r="AC553" s="9"/>
      <c r="AD553" s="9"/>
    </row>
    <row r="554" spans="1:30" x14ac:dyDescent="0.3">
      <c r="A554">
        <v>2018</v>
      </c>
      <c r="B554" t="s">
        <v>668</v>
      </c>
      <c r="C554" t="s">
        <v>191</v>
      </c>
      <c r="L554" s="9"/>
      <c r="M554" s="9" t="s">
        <v>193</v>
      </c>
      <c r="N554" s="9"/>
      <c r="O554" s="9"/>
      <c r="P554" s="9" t="s">
        <v>193</v>
      </c>
      <c r="Q554" s="9"/>
      <c r="S554" s="14"/>
      <c r="T554" s="11"/>
      <c r="U554" s="11"/>
      <c r="V554" s="17">
        <f>COUNTA(TableAllYears[[#This Row],[Thermal Cycling]:[PID+ (2014)]])</f>
        <v>2</v>
      </c>
      <c r="W554" s="9" t="s">
        <v>441</v>
      </c>
      <c r="X554" s="9"/>
      <c r="Y554" s="9"/>
      <c r="Z554" s="9"/>
      <c r="AA554" s="9" t="s">
        <v>30</v>
      </c>
      <c r="AB554" s="9"/>
      <c r="AC554" s="9"/>
      <c r="AD554" s="9"/>
    </row>
    <row r="555" spans="1:30" x14ac:dyDescent="0.3">
      <c r="A555" s="9">
        <v>2024</v>
      </c>
      <c r="B555" s="9" t="s">
        <v>795</v>
      </c>
      <c r="C555" s="9" t="s">
        <v>191</v>
      </c>
      <c r="D555" t="s">
        <v>192</v>
      </c>
      <c r="E555">
        <v>380</v>
      </c>
      <c r="F555">
        <v>425</v>
      </c>
      <c r="G555" s="9" t="s">
        <v>32</v>
      </c>
      <c r="H555" s="9" t="s">
        <v>13</v>
      </c>
      <c r="I555" s="9"/>
      <c r="J555" s="9"/>
      <c r="K555" s="9">
        <v>182</v>
      </c>
      <c r="L555" s="9">
        <v>91</v>
      </c>
      <c r="M555" s="9"/>
      <c r="N555" s="9"/>
      <c r="O555" s="9" t="s">
        <v>193</v>
      </c>
      <c r="P555" s="9"/>
      <c r="Q555" s="9"/>
      <c r="S555" s="14"/>
      <c r="T555" s="11"/>
      <c r="U555" s="11"/>
      <c r="V555" s="17">
        <f>COUNTA(TableAllYears[[#This Row],[Thermal Cycling]:[PID+ (2014)]])</f>
        <v>1</v>
      </c>
      <c r="W555" t="s">
        <v>441</v>
      </c>
      <c r="AA555" s="9" t="s">
        <v>30</v>
      </c>
      <c r="AB555" s="9"/>
      <c r="AC555" s="9"/>
      <c r="AD555" s="9"/>
    </row>
    <row r="556" spans="1:30" x14ac:dyDescent="0.3">
      <c r="A556" s="9">
        <v>2024</v>
      </c>
      <c r="B556" s="9" t="s">
        <v>796</v>
      </c>
      <c r="C556" s="9" t="s">
        <v>191</v>
      </c>
      <c r="D556" t="s">
        <v>430</v>
      </c>
      <c r="E556">
        <v>430</v>
      </c>
      <c r="F556">
        <v>475</v>
      </c>
      <c r="G556" s="9" t="s">
        <v>32</v>
      </c>
      <c r="H556" s="9" t="s">
        <v>13</v>
      </c>
      <c r="I556" s="9"/>
      <c r="J556" s="9"/>
      <c r="K556" s="9">
        <v>182</v>
      </c>
      <c r="L556" s="9">
        <v>91</v>
      </c>
      <c r="M556" s="9"/>
      <c r="N556" s="9"/>
      <c r="O556" s="9" t="s">
        <v>193</v>
      </c>
      <c r="P556" s="9"/>
      <c r="Q556" s="9"/>
      <c r="S556" s="14"/>
      <c r="T556" s="11"/>
      <c r="U556" s="11"/>
      <c r="V556" s="17">
        <f>COUNTA(TableAllYears[[#This Row],[Thermal Cycling]:[PID+ (2014)]])</f>
        <v>1</v>
      </c>
      <c r="W556" t="s">
        <v>441</v>
      </c>
      <c r="AA556" s="9" t="s">
        <v>30</v>
      </c>
      <c r="AB556" s="9"/>
      <c r="AC556" s="9"/>
      <c r="AD556" s="9"/>
    </row>
    <row r="557" spans="1:30" x14ac:dyDescent="0.3">
      <c r="A557" s="9">
        <v>2024</v>
      </c>
      <c r="B557" s="9" t="s">
        <v>797</v>
      </c>
      <c r="C557" s="9" t="s">
        <v>191</v>
      </c>
      <c r="D557" t="s">
        <v>429</v>
      </c>
      <c r="E557">
        <v>530</v>
      </c>
      <c r="F557">
        <v>575</v>
      </c>
      <c r="G557" s="9" t="s">
        <v>32</v>
      </c>
      <c r="H557" s="9" t="s">
        <v>13</v>
      </c>
      <c r="I557" s="9"/>
      <c r="J557" s="9"/>
      <c r="K557" s="9">
        <v>182</v>
      </c>
      <c r="L557" s="9">
        <v>91</v>
      </c>
      <c r="M557" s="9"/>
      <c r="N557" s="9"/>
      <c r="O557" s="9" t="s">
        <v>193</v>
      </c>
      <c r="P557" s="9"/>
      <c r="Q557" s="9"/>
      <c r="S557" s="14"/>
      <c r="T557" s="11"/>
      <c r="U557" s="11"/>
      <c r="V557" s="17">
        <f>COUNTA(TableAllYears[[#This Row],[Thermal Cycling]:[PID+ (2014)]])</f>
        <v>1</v>
      </c>
      <c r="W557" t="s">
        <v>441</v>
      </c>
      <c r="AA557" s="9" t="s">
        <v>30</v>
      </c>
      <c r="AB557" s="9"/>
      <c r="AC557" s="9"/>
      <c r="AD557" s="9"/>
    </row>
    <row r="558" spans="1:30" x14ac:dyDescent="0.3">
      <c r="A558" s="9">
        <v>2024</v>
      </c>
      <c r="B558" s="9" t="s">
        <v>198</v>
      </c>
      <c r="C558" s="9" t="s">
        <v>191</v>
      </c>
      <c r="D558" t="s">
        <v>431</v>
      </c>
      <c r="E558">
        <v>580</v>
      </c>
      <c r="F558">
        <v>625</v>
      </c>
      <c r="G558" s="9" t="s">
        <v>11</v>
      </c>
      <c r="H558" s="9" t="s">
        <v>55</v>
      </c>
      <c r="I558" s="9"/>
      <c r="J558" s="9"/>
      <c r="K558" s="9">
        <v>182</v>
      </c>
      <c r="L558" s="9">
        <v>91</v>
      </c>
      <c r="M558" s="9"/>
      <c r="N558" s="9"/>
      <c r="O558" s="9" t="s">
        <v>193</v>
      </c>
      <c r="P558" s="9"/>
      <c r="Q558" s="9"/>
      <c r="S558" s="14"/>
      <c r="T558" s="11"/>
      <c r="U558" s="11"/>
      <c r="V558" s="17">
        <f>COUNTA(TableAllYears[[#This Row],[Thermal Cycling]:[PID+ (2014)]])</f>
        <v>1</v>
      </c>
      <c r="W558" t="s">
        <v>441</v>
      </c>
      <c r="AA558" s="9" t="s">
        <v>30</v>
      </c>
      <c r="AB558" s="9"/>
      <c r="AC558" s="9"/>
      <c r="AD558" s="9"/>
    </row>
    <row r="559" spans="1:30" x14ac:dyDescent="0.3">
      <c r="A559">
        <v>2023</v>
      </c>
      <c r="B559" t="s">
        <v>94</v>
      </c>
      <c r="C559" t="s">
        <v>191</v>
      </c>
      <c r="D559" t="s">
        <v>192</v>
      </c>
      <c r="E559">
        <v>380</v>
      </c>
      <c r="F559">
        <v>425</v>
      </c>
      <c r="G559" t="s">
        <v>32</v>
      </c>
      <c r="H559" t="s">
        <v>13</v>
      </c>
      <c r="I559">
        <v>132</v>
      </c>
      <c r="K559">
        <v>163.75</v>
      </c>
      <c r="L559" s="9"/>
      <c r="M559" s="9"/>
      <c r="N559" s="9" t="s">
        <v>193</v>
      </c>
      <c r="O559" s="9"/>
      <c r="P559" s="9"/>
      <c r="Q559" s="9"/>
      <c r="S559" s="14"/>
      <c r="T559" s="11"/>
      <c r="U559" s="11"/>
      <c r="V559" s="17">
        <f>COUNTA(TableAllYears[[#This Row],[Thermal Cycling]:[PID+ (2014)]])</f>
        <v>1</v>
      </c>
      <c r="W559" s="9" t="s">
        <v>441</v>
      </c>
      <c r="X559" s="9" t="s">
        <v>482</v>
      </c>
      <c r="Y559" s="9" t="s">
        <v>483</v>
      </c>
      <c r="Z559" s="9"/>
      <c r="AA559" s="9" t="s">
        <v>30</v>
      </c>
      <c r="AB559" s="9" t="s">
        <v>30</v>
      </c>
      <c r="AC559" s="9" t="s">
        <v>478</v>
      </c>
      <c r="AD559" s="9"/>
    </row>
    <row r="560" spans="1:30" x14ac:dyDescent="0.3">
      <c r="A560">
        <v>2023</v>
      </c>
      <c r="B560" t="s">
        <v>93</v>
      </c>
      <c r="C560" t="s">
        <v>191</v>
      </c>
      <c r="D560" t="s">
        <v>192</v>
      </c>
      <c r="E560">
        <v>380</v>
      </c>
      <c r="F560">
        <v>425</v>
      </c>
      <c r="G560" t="s">
        <v>32</v>
      </c>
      <c r="H560" t="s">
        <v>13</v>
      </c>
      <c r="I560">
        <v>132</v>
      </c>
      <c r="K560">
        <v>163.75</v>
      </c>
      <c r="L560" s="9"/>
      <c r="M560" s="9"/>
      <c r="N560" s="9" t="s">
        <v>193</v>
      </c>
      <c r="O560" s="9"/>
      <c r="P560" s="9"/>
      <c r="Q560" s="9"/>
      <c r="S560" s="14"/>
      <c r="T560" s="11"/>
      <c r="U560" s="11"/>
      <c r="V560" s="17">
        <f>COUNTA(TableAllYears[[#This Row],[Thermal Cycling]:[PID+ (2014)]])</f>
        <v>1</v>
      </c>
      <c r="W560" s="9" t="s">
        <v>441</v>
      </c>
      <c r="X560" s="9" t="s">
        <v>482</v>
      </c>
      <c r="Y560" s="9" t="s">
        <v>483</v>
      </c>
      <c r="Z560" s="9"/>
      <c r="AA560" s="9" t="s">
        <v>30</v>
      </c>
      <c r="AB560" s="9" t="s">
        <v>30</v>
      </c>
      <c r="AC560" s="9" t="s">
        <v>478</v>
      </c>
      <c r="AD560" s="9"/>
    </row>
    <row r="561" spans="1:30" x14ac:dyDescent="0.3">
      <c r="A561">
        <v>2023</v>
      </c>
      <c r="B561" t="s">
        <v>100</v>
      </c>
      <c r="C561" t="s">
        <v>191</v>
      </c>
      <c r="D561" t="s">
        <v>192</v>
      </c>
      <c r="E561">
        <v>380</v>
      </c>
      <c r="F561">
        <v>425</v>
      </c>
      <c r="G561" t="s">
        <v>11</v>
      </c>
      <c r="H561" t="s">
        <v>13</v>
      </c>
      <c r="I561">
        <v>144</v>
      </c>
      <c r="K561">
        <v>158.75</v>
      </c>
      <c r="L561" s="9"/>
      <c r="M561" s="9"/>
      <c r="N561" s="9" t="s">
        <v>193</v>
      </c>
      <c r="O561" s="9"/>
      <c r="P561" s="9"/>
      <c r="Q561" s="9"/>
      <c r="S561" s="14"/>
      <c r="T561" s="11"/>
      <c r="U561" s="11"/>
      <c r="V561" s="17">
        <f>COUNTA(TableAllYears[[#This Row],[Thermal Cycling]:[PID+ (2014)]])</f>
        <v>1</v>
      </c>
      <c r="W561" s="9" t="s">
        <v>441</v>
      </c>
      <c r="X561" s="9" t="s">
        <v>482</v>
      </c>
      <c r="Y561" s="9" t="s">
        <v>483</v>
      </c>
      <c r="Z561" s="9"/>
      <c r="AA561" s="9" t="s">
        <v>30</v>
      </c>
      <c r="AB561" s="9" t="s">
        <v>30</v>
      </c>
      <c r="AC561" s="9" t="s">
        <v>478</v>
      </c>
      <c r="AD561" s="9"/>
    </row>
    <row r="562" spans="1:30" x14ac:dyDescent="0.3">
      <c r="A562">
        <v>2023</v>
      </c>
      <c r="B562" t="s">
        <v>102</v>
      </c>
      <c r="C562" t="s">
        <v>191</v>
      </c>
      <c r="D562" t="s">
        <v>430</v>
      </c>
      <c r="E562">
        <v>430</v>
      </c>
      <c r="F562">
        <v>475</v>
      </c>
      <c r="G562" t="s">
        <v>32</v>
      </c>
      <c r="H562" t="s">
        <v>13</v>
      </c>
      <c r="I562">
        <v>156</v>
      </c>
      <c r="K562">
        <v>163.75</v>
      </c>
      <c r="L562" s="9"/>
      <c r="M562" s="9"/>
      <c r="N562" s="9"/>
      <c r="O562" s="9" t="s">
        <v>193</v>
      </c>
      <c r="P562" s="9"/>
      <c r="Q562" s="9"/>
      <c r="S562" s="14"/>
      <c r="T562" s="11"/>
      <c r="U562" s="11"/>
      <c r="V562" s="17">
        <f>COUNTA(TableAllYears[[#This Row],[Thermal Cycling]:[PID+ (2014)]])</f>
        <v>1</v>
      </c>
      <c r="W562" s="9" t="s">
        <v>441</v>
      </c>
      <c r="X562" s="9" t="s">
        <v>482</v>
      </c>
      <c r="Y562" s="9" t="s">
        <v>483</v>
      </c>
      <c r="Z562" s="9"/>
      <c r="AA562" s="9" t="s">
        <v>30</v>
      </c>
      <c r="AB562" s="9" t="s">
        <v>30</v>
      </c>
      <c r="AC562" s="9" t="s">
        <v>478</v>
      </c>
      <c r="AD562" s="9"/>
    </row>
    <row r="563" spans="1:30" x14ac:dyDescent="0.3">
      <c r="A563">
        <v>2019</v>
      </c>
      <c r="B563" t="s">
        <v>643</v>
      </c>
      <c r="C563" t="s">
        <v>191</v>
      </c>
      <c r="L563" s="9"/>
      <c r="M563" s="9" t="s">
        <v>193</v>
      </c>
      <c r="N563" s="9"/>
      <c r="O563" s="9"/>
      <c r="P563" s="9"/>
      <c r="Q563" s="9"/>
      <c r="S563" s="14"/>
      <c r="T563" s="11"/>
      <c r="U563" s="11"/>
      <c r="V563" s="17">
        <f>COUNTA(TableAllYears[[#This Row],[Thermal Cycling]:[PID+ (2014)]])</f>
        <v>1</v>
      </c>
      <c r="W563" s="9" t="s">
        <v>441</v>
      </c>
      <c r="X563" s="9"/>
      <c r="Y563" s="9"/>
      <c r="Z563" s="9"/>
      <c r="AA563" s="9" t="s">
        <v>30</v>
      </c>
      <c r="AB563" s="9"/>
      <c r="AC563" s="9"/>
      <c r="AD563" s="9"/>
    </row>
    <row r="564" spans="1:30" x14ac:dyDescent="0.3">
      <c r="A564">
        <v>2019</v>
      </c>
      <c r="B564" t="s">
        <v>644</v>
      </c>
      <c r="C564" t="s">
        <v>191</v>
      </c>
      <c r="L564" s="9"/>
      <c r="M564" s="9" t="s">
        <v>193</v>
      </c>
      <c r="N564" s="9"/>
      <c r="O564" s="9"/>
      <c r="P564" s="9"/>
      <c r="Q564" s="9"/>
      <c r="S564" s="14"/>
      <c r="T564" s="11"/>
      <c r="U564" s="11"/>
      <c r="V564" s="17">
        <f>COUNTA(TableAllYears[[#This Row],[Thermal Cycling]:[PID+ (2014)]])</f>
        <v>1</v>
      </c>
      <c r="W564" s="9" t="s">
        <v>441</v>
      </c>
      <c r="X564" s="9"/>
      <c r="Y564" s="9"/>
      <c r="Z564" s="9"/>
      <c r="AA564" s="9" t="s">
        <v>30</v>
      </c>
      <c r="AB564" s="9"/>
      <c r="AC564" s="9"/>
      <c r="AD564" s="9"/>
    </row>
    <row r="565" spans="1:30" x14ac:dyDescent="0.3">
      <c r="A565">
        <v>2019</v>
      </c>
      <c r="B565" t="s">
        <v>641</v>
      </c>
      <c r="C565" t="s">
        <v>191</v>
      </c>
      <c r="L565" s="9"/>
      <c r="M565" s="9" t="s">
        <v>193</v>
      </c>
      <c r="N565" s="9"/>
      <c r="O565" s="9"/>
      <c r="P565" s="9"/>
      <c r="Q565" s="9"/>
      <c r="S565" s="14"/>
      <c r="T565" s="11"/>
      <c r="U565" s="11"/>
      <c r="V565" s="17">
        <f>COUNTA(TableAllYears[[#This Row],[Thermal Cycling]:[PID+ (2014)]])</f>
        <v>1</v>
      </c>
      <c r="W565" s="9" t="s">
        <v>441</v>
      </c>
      <c r="X565" s="9"/>
      <c r="Y565" s="9"/>
      <c r="Z565" s="9"/>
      <c r="AA565" s="9" t="s">
        <v>30</v>
      </c>
      <c r="AB565" s="9"/>
      <c r="AC565" s="9"/>
      <c r="AD565" s="9"/>
    </row>
    <row r="566" spans="1:30" x14ac:dyDescent="0.3">
      <c r="A566">
        <v>2019</v>
      </c>
      <c r="B566" t="s">
        <v>642</v>
      </c>
      <c r="C566" t="s">
        <v>191</v>
      </c>
      <c r="L566" s="9"/>
      <c r="M566" s="9" t="s">
        <v>193</v>
      </c>
      <c r="N566" s="9"/>
      <c r="O566" s="9"/>
      <c r="P566" s="9"/>
      <c r="Q566" s="9"/>
      <c r="S566" s="14"/>
      <c r="T566" s="11"/>
      <c r="U566" s="11"/>
      <c r="V566" s="17">
        <f>COUNTA(TableAllYears[[#This Row],[Thermal Cycling]:[PID+ (2014)]])</f>
        <v>1</v>
      </c>
      <c r="W566" s="9" t="s">
        <v>441</v>
      </c>
      <c r="X566" s="9"/>
      <c r="Y566" s="9"/>
      <c r="Z566" s="9"/>
      <c r="AA566" s="9" t="s">
        <v>30</v>
      </c>
      <c r="AB566" s="9"/>
      <c r="AC566" s="9"/>
      <c r="AD566" s="9"/>
    </row>
    <row r="567" spans="1:30" x14ac:dyDescent="0.3">
      <c r="A567">
        <v>2018</v>
      </c>
      <c r="B567" t="s">
        <v>691</v>
      </c>
      <c r="C567" t="s">
        <v>191</v>
      </c>
      <c r="L567" s="9"/>
      <c r="M567" s="9"/>
      <c r="N567" s="9"/>
      <c r="O567" s="9"/>
      <c r="P567" s="9" t="s">
        <v>193</v>
      </c>
      <c r="Q567" s="9"/>
      <c r="S567" s="14"/>
      <c r="T567" s="11"/>
      <c r="U567" s="11"/>
      <c r="V567" s="17">
        <f>COUNTA(TableAllYears[[#This Row],[Thermal Cycling]:[PID+ (2014)]])</f>
        <v>1</v>
      </c>
      <c r="W567" s="9" t="s">
        <v>441</v>
      </c>
      <c r="X567" s="9"/>
      <c r="Y567" s="9"/>
      <c r="Z567" s="9"/>
      <c r="AA567" s="9" t="s">
        <v>30</v>
      </c>
      <c r="AB567" s="9"/>
      <c r="AC567" s="9"/>
      <c r="AD567" s="9"/>
    </row>
    <row r="568" spans="1:30" x14ac:dyDescent="0.3">
      <c r="A568">
        <v>2014</v>
      </c>
      <c r="C568" t="s">
        <v>191</v>
      </c>
      <c r="L568" s="9"/>
      <c r="M568" s="9" t="s">
        <v>193</v>
      </c>
      <c r="N568" s="9"/>
      <c r="O568" s="9"/>
      <c r="P568" s="9"/>
      <c r="Q568" s="9"/>
      <c r="S568" s="14"/>
      <c r="T568" s="11"/>
      <c r="U568" s="11"/>
      <c r="V568" s="17">
        <f>COUNTA(TableAllYears[[#This Row],[Thermal Cycling]:[PID+ (2014)]])</f>
        <v>1</v>
      </c>
      <c r="W568" s="9"/>
      <c r="X568" s="9"/>
      <c r="Y568" s="9"/>
      <c r="Z568" s="9"/>
      <c r="AA568" s="9"/>
      <c r="AB568" s="9"/>
      <c r="AC568" s="9"/>
      <c r="AD568" s="9"/>
    </row>
    <row r="569" spans="1:30" x14ac:dyDescent="0.3">
      <c r="A569" s="9">
        <v>2024</v>
      </c>
      <c r="B569" s="9" t="s">
        <v>346</v>
      </c>
      <c r="C569" s="9" t="s">
        <v>419</v>
      </c>
      <c r="D569" t="s">
        <v>431</v>
      </c>
      <c r="E569">
        <v>580</v>
      </c>
      <c r="F569">
        <v>625</v>
      </c>
      <c r="G569" s="9" t="s">
        <v>28</v>
      </c>
      <c r="H569" s="9" t="s">
        <v>55</v>
      </c>
      <c r="I569" s="9"/>
      <c r="J569" s="9"/>
      <c r="K569" s="9">
        <v>182</v>
      </c>
      <c r="L569" s="9">
        <v>91</v>
      </c>
      <c r="M569" s="9" t="s">
        <v>193</v>
      </c>
      <c r="N569" s="9" t="s">
        <v>193</v>
      </c>
      <c r="O569" s="9" t="s">
        <v>193</v>
      </c>
      <c r="P569" s="9" t="s">
        <v>193</v>
      </c>
      <c r="Q569" s="9" t="s">
        <v>193</v>
      </c>
      <c r="R569" t="s">
        <v>193</v>
      </c>
      <c r="S569" s="14"/>
      <c r="T569" s="11"/>
      <c r="U569" s="11"/>
      <c r="V569" s="17">
        <f>COUNTA(TableAllYears[[#This Row],[Thermal Cycling]:[PID+ (2014)]])</f>
        <v>6</v>
      </c>
      <c r="W569" t="s">
        <v>457</v>
      </c>
      <c r="X569" t="s">
        <v>1134</v>
      </c>
      <c r="AA569" s="9" t="s">
        <v>30</v>
      </c>
      <c r="AB569" s="9"/>
      <c r="AC569" s="9"/>
      <c r="AD569" s="9"/>
    </row>
    <row r="570" spans="1:30" x14ac:dyDescent="0.3">
      <c r="A570">
        <v>2023</v>
      </c>
      <c r="B570" t="s">
        <v>346</v>
      </c>
      <c r="C570" t="s">
        <v>419</v>
      </c>
      <c r="D570" t="s">
        <v>429</v>
      </c>
      <c r="E570">
        <v>530</v>
      </c>
      <c r="F570">
        <v>575</v>
      </c>
      <c r="G570" t="s">
        <v>28</v>
      </c>
      <c r="H570" t="s">
        <v>55</v>
      </c>
      <c r="I570">
        <v>144</v>
      </c>
      <c r="K570">
        <v>182</v>
      </c>
      <c r="L570" s="9"/>
      <c r="M570" s="9"/>
      <c r="N570" s="9" t="s">
        <v>193</v>
      </c>
      <c r="O570" s="9" t="s">
        <v>193</v>
      </c>
      <c r="P570" s="9" t="s">
        <v>193</v>
      </c>
      <c r="Q570" s="9" t="s">
        <v>193</v>
      </c>
      <c r="R570" t="s">
        <v>193</v>
      </c>
      <c r="S570" s="14"/>
      <c r="T570" s="11"/>
      <c r="U570" s="11"/>
      <c r="V570" s="17">
        <f>COUNTA(TableAllYears[[#This Row],[Thermal Cycling]:[PID+ (2014)]])</f>
        <v>5</v>
      </c>
      <c r="W570" s="9" t="s">
        <v>457</v>
      </c>
      <c r="X570" s="9"/>
      <c r="Y570" s="9"/>
      <c r="Z570" s="9"/>
      <c r="AA570" s="9" t="s">
        <v>30</v>
      </c>
      <c r="AB570" s="9"/>
      <c r="AC570" s="9"/>
      <c r="AD570" s="9"/>
    </row>
    <row r="571" spans="1:30" x14ac:dyDescent="0.3">
      <c r="A571" s="9">
        <v>2024</v>
      </c>
      <c r="B571" s="9" t="s">
        <v>345</v>
      </c>
      <c r="C571" s="9" t="s">
        <v>419</v>
      </c>
      <c r="D571" t="s">
        <v>430</v>
      </c>
      <c r="E571">
        <v>430</v>
      </c>
      <c r="F571">
        <v>475</v>
      </c>
      <c r="G571" s="9" t="s">
        <v>28</v>
      </c>
      <c r="H571" s="9" t="s">
        <v>55</v>
      </c>
      <c r="I571" s="9"/>
      <c r="J571" s="9"/>
      <c r="K571" s="9">
        <v>182</v>
      </c>
      <c r="L571" s="9">
        <v>91</v>
      </c>
      <c r="M571" s="9" t="s">
        <v>193</v>
      </c>
      <c r="N571" s="9" t="s">
        <v>193</v>
      </c>
      <c r="O571" s="9"/>
      <c r="P571" s="9" t="s">
        <v>193</v>
      </c>
      <c r="Q571" s="9" t="s">
        <v>193</v>
      </c>
      <c r="S571" s="14"/>
      <c r="T571" s="11"/>
      <c r="U571" s="11"/>
      <c r="V571" s="17">
        <f>COUNTA(TableAllYears[[#This Row],[Thermal Cycling]:[PID+ (2014)]])</f>
        <v>4</v>
      </c>
      <c r="W571" t="s">
        <v>457</v>
      </c>
      <c r="X571" t="s">
        <v>1134</v>
      </c>
      <c r="AA571" s="9" t="s">
        <v>30</v>
      </c>
      <c r="AB571" s="9"/>
      <c r="AC571" s="9"/>
      <c r="AD571" s="9"/>
    </row>
    <row r="572" spans="1:30" x14ac:dyDescent="0.3">
      <c r="A572">
        <v>2023</v>
      </c>
      <c r="B572" t="s">
        <v>345</v>
      </c>
      <c r="C572" t="s">
        <v>419</v>
      </c>
      <c r="D572" t="s">
        <v>192</v>
      </c>
      <c r="E572">
        <v>380</v>
      </c>
      <c r="F572">
        <v>425</v>
      </c>
      <c r="G572" t="s">
        <v>28</v>
      </c>
      <c r="H572" t="s">
        <v>55</v>
      </c>
      <c r="I572">
        <v>108</v>
      </c>
      <c r="K572">
        <v>182</v>
      </c>
      <c r="L572" s="9"/>
      <c r="M572" s="9"/>
      <c r="N572" s="9" t="s">
        <v>193</v>
      </c>
      <c r="O572" s="9"/>
      <c r="P572" s="9" t="s">
        <v>193</v>
      </c>
      <c r="Q572" s="9" t="s">
        <v>193</v>
      </c>
      <c r="S572" s="14"/>
      <c r="T572" s="11"/>
      <c r="U572" s="11"/>
      <c r="V572" s="17">
        <f>COUNTA(TableAllYears[[#This Row],[Thermal Cycling]:[PID+ (2014)]])</f>
        <v>3</v>
      </c>
      <c r="W572" s="9" t="s">
        <v>457</v>
      </c>
      <c r="X572" s="9"/>
      <c r="Y572" s="9"/>
      <c r="Z572" s="9"/>
      <c r="AA572" s="9" t="s">
        <v>30</v>
      </c>
      <c r="AB572" s="9"/>
      <c r="AC572" s="9"/>
      <c r="AD572" s="9"/>
    </row>
    <row r="573" spans="1:30" x14ac:dyDescent="0.3">
      <c r="A573">
        <v>2021</v>
      </c>
      <c r="B573" t="s">
        <v>562</v>
      </c>
      <c r="C573" t="s">
        <v>419</v>
      </c>
      <c r="L573" s="9"/>
      <c r="M573" s="9"/>
      <c r="N573" s="9"/>
      <c r="O573" s="9"/>
      <c r="P573" s="9" t="s">
        <v>193</v>
      </c>
      <c r="Q573" s="9" t="s">
        <v>193</v>
      </c>
      <c r="S573" s="14"/>
      <c r="T573" s="11"/>
      <c r="U573" s="11"/>
      <c r="V573" s="17">
        <f>COUNTA(TableAllYears[[#This Row],[Thermal Cycling]:[PID+ (2014)]])</f>
        <v>2</v>
      </c>
      <c r="W573" s="9"/>
      <c r="X573" s="9"/>
      <c r="Y573" s="9"/>
      <c r="Z573" s="9"/>
      <c r="AA573" s="9"/>
      <c r="AB573" s="9"/>
      <c r="AC573" s="9"/>
      <c r="AD573" s="9"/>
    </row>
    <row r="574" spans="1:30" x14ac:dyDescent="0.3">
      <c r="A574">
        <v>2021</v>
      </c>
      <c r="B574" t="s">
        <v>561</v>
      </c>
      <c r="C574" t="s">
        <v>419</v>
      </c>
      <c r="L574" s="9"/>
      <c r="M574" s="9"/>
      <c r="N574" s="9"/>
      <c r="O574" s="9"/>
      <c r="P574" s="9" t="s">
        <v>193</v>
      </c>
      <c r="Q574" s="9" t="s">
        <v>193</v>
      </c>
      <c r="S574" s="14"/>
      <c r="T574" s="11"/>
      <c r="U574" s="11"/>
      <c r="V574" s="17">
        <f>COUNTA(TableAllYears[[#This Row],[Thermal Cycling]:[PID+ (2014)]])</f>
        <v>2</v>
      </c>
      <c r="W574" s="9"/>
      <c r="X574" s="9"/>
      <c r="Y574" s="9"/>
      <c r="Z574" s="9"/>
      <c r="AA574" s="9"/>
      <c r="AB574" s="9"/>
      <c r="AC574" s="9"/>
      <c r="AD574" s="9"/>
    </row>
    <row r="575" spans="1:30" x14ac:dyDescent="0.3">
      <c r="A575">
        <v>2023</v>
      </c>
      <c r="B575" t="s">
        <v>347</v>
      </c>
      <c r="C575" t="s">
        <v>419</v>
      </c>
      <c r="D575" t="s">
        <v>192</v>
      </c>
      <c r="E575">
        <v>380</v>
      </c>
      <c r="F575">
        <v>425</v>
      </c>
      <c r="G575" t="s">
        <v>11</v>
      </c>
      <c r="H575" t="s">
        <v>55</v>
      </c>
      <c r="I575">
        <v>108</v>
      </c>
      <c r="K575">
        <v>182</v>
      </c>
      <c r="L575" s="9"/>
      <c r="M575" s="9"/>
      <c r="N575" s="9"/>
      <c r="O575" s="9"/>
      <c r="P575" s="9"/>
      <c r="Q575" s="9" t="s">
        <v>193</v>
      </c>
      <c r="S575" s="14"/>
      <c r="T575" s="11"/>
      <c r="U575" s="11"/>
      <c r="V575" s="17">
        <f>COUNTA(TableAllYears[[#This Row],[Thermal Cycling]:[PID+ (2014)]])</f>
        <v>1</v>
      </c>
      <c r="W575" s="9" t="s">
        <v>457</v>
      </c>
      <c r="X575" s="9"/>
      <c r="Y575" s="9"/>
      <c r="Z575" s="9"/>
      <c r="AA575" s="9" t="s">
        <v>30</v>
      </c>
      <c r="AB575" s="9"/>
      <c r="AC575" s="9"/>
      <c r="AD575" s="9"/>
    </row>
    <row r="576" spans="1:30" x14ac:dyDescent="0.3">
      <c r="A576">
        <v>2023</v>
      </c>
      <c r="B576" t="s">
        <v>348</v>
      </c>
      <c r="C576" t="s">
        <v>419</v>
      </c>
      <c r="D576" t="s">
        <v>429</v>
      </c>
      <c r="E576">
        <v>530</v>
      </c>
      <c r="F576">
        <v>575</v>
      </c>
      <c r="G576" t="s">
        <v>11</v>
      </c>
      <c r="H576" t="s">
        <v>55</v>
      </c>
      <c r="I576">
        <v>144</v>
      </c>
      <c r="K576">
        <v>182</v>
      </c>
      <c r="L576" s="9"/>
      <c r="M576" s="9"/>
      <c r="N576" s="9"/>
      <c r="O576" s="9"/>
      <c r="P576" s="9"/>
      <c r="Q576" s="9" t="s">
        <v>193</v>
      </c>
      <c r="S576" s="14"/>
      <c r="T576" s="11"/>
      <c r="U576" s="11"/>
      <c r="V576" s="17">
        <f>COUNTA(TableAllYears[[#This Row],[Thermal Cycling]:[PID+ (2014)]])</f>
        <v>1</v>
      </c>
      <c r="W576" s="9" t="s">
        <v>457</v>
      </c>
      <c r="X576" s="9"/>
      <c r="Y576" s="9"/>
      <c r="Z576" s="9"/>
      <c r="AA576" s="9" t="s">
        <v>30</v>
      </c>
      <c r="AB576" s="9"/>
      <c r="AC576" s="9"/>
      <c r="AD576" s="9"/>
    </row>
    <row r="577" spans="1:30" x14ac:dyDescent="0.3">
      <c r="A577">
        <v>2014</v>
      </c>
      <c r="C577" t="s">
        <v>707</v>
      </c>
      <c r="L577" s="9"/>
      <c r="M577" s="9" t="s">
        <v>193</v>
      </c>
      <c r="N577" s="9" t="s">
        <v>193</v>
      </c>
      <c r="O577" s="9" t="s">
        <v>193</v>
      </c>
      <c r="P577" s="9" t="s">
        <v>193</v>
      </c>
      <c r="Q577" s="9"/>
      <c r="S577" s="14"/>
      <c r="T577" s="11" t="s">
        <v>193</v>
      </c>
      <c r="U577" s="11" t="s">
        <v>193</v>
      </c>
      <c r="V577" s="17">
        <f>COUNTA(TableAllYears[[#This Row],[Thermal Cycling]:[PID+ (2014)]])</f>
        <v>6</v>
      </c>
      <c r="W577" s="9"/>
      <c r="X577" s="9"/>
      <c r="Y577" s="9"/>
      <c r="Z577" s="9"/>
      <c r="AA577" s="9"/>
      <c r="AB577" s="9"/>
      <c r="AC577" s="9"/>
      <c r="AD577" s="9"/>
    </row>
    <row r="578" spans="1:30" x14ac:dyDescent="0.3">
      <c r="A578">
        <v>2017</v>
      </c>
      <c r="B578" t="s">
        <v>706</v>
      </c>
      <c r="C578" t="s">
        <v>707</v>
      </c>
      <c r="L578" s="9"/>
      <c r="M578" s="9" t="s">
        <v>193</v>
      </c>
      <c r="N578" s="9" t="s">
        <v>193</v>
      </c>
      <c r="O578" s="9" t="s">
        <v>193</v>
      </c>
      <c r="P578" s="9" t="s">
        <v>193</v>
      </c>
      <c r="Q578" s="9"/>
      <c r="S578" s="14"/>
      <c r="T578" s="11" t="s">
        <v>193</v>
      </c>
      <c r="U578" s="11"/>
      <c r="V578" s="17">
        <f>COUNTA(TableAllYears[[#This Row],[Thermal Cycling]:[PID+ (2014)]])</f>
        <v>5</v>
      </c>
      <c r="W578" s="9" t="s">
        <v>748</v>
      </c>
      <c r="X578" s="9"/>
      <c r="Y578" s="9"/>
      <c r="Z578" s="9"/>
      <c r="AA578" s="9" t="s">
        <v>113</v>
      </c>
      <c r="AB578" s="9"/>
      <c r="AC578" s="9"/>
      <c r="AD578" s="9"/>
    </row>
    <row r="579" spans="1:30" x14ac:dyDescent="0.3">
      <c r="A579">
        <v>2016</v>
      </c>
      <c r="C579" t="s">
        <v>707</v>
      </c>
      <c r="L579" s="9"/>
      <c r="M579" s="9" t="s">
        <v>193</v>
      </c>
      <c r="N579" s="9" t="s">
        <v>193</v>
      </c>
      <c r="O579" s="9" t="s">
        <v>193</v>
      </c>
      <c r="P579" s="9" t="s">
        <v>193</v>
      </c>
      <c r="Q579" s="9"/>
      <c r="S579" s="14"/>
      <c r="T579" s="11" t="s">
        <v>193</v>
      </c>
      <c r="U579" s="11"/>
      <c r="V579" s="17">
        <f>COUNTA(TableAllYears[[#This Row],[Thermal Cycling]:[PID+ (2014)]])</f>
        <v>5</v>
      </c>
      <c r="W579" s="9" t="s">
        <v>748</v>
      </c>
      <c r="X579" s="9"/>
      <c r="Y579" s="9"/>
      <c r="Z579" s="9"/>
      <c r="AA579" s="9" t="s">
        <v>113</v>
      </c>
      <c r="AB579" s="9"/>
      <c r="AC579" s="9"/>
      <c r="AD579" s="9"/>
    </row>
    <row r="580" spans="1:30" x14ac:dyDescent="0.3">
      <c r="A580">
        <v>2014</v>
      </c>
      <c r="C580" t="s">
        <v>772</v>
      </c>
      <c r="L580" s="9"/>
      <c r="M580" s="9"/>
      <c r="N580" s="9" t="s">
        <v>193</v>
      </c>
      <c r="O580" s="9" t="s">
        <v>193</v>
      </c>
      <c r="P580" s="9"/>
      <c r="Q580" s="9"/>
      <c r="S580" s="14"/>
      <c r="T580" s="11"/>
      <c r="U580" s="11"/>
      <c r="V580" s="17">
        <f>COUNTA(TableAllYears[[#This Row],[Thermal Cycling]:[PID+ (2014)]])</f>
        <v>2</v>
      </c>
      <c r="W580" s="9"/>
      <c r="X580" s="9"/>
      <c r="Y580" s="9"/>
      <c r="Z580" s="9"/>
      <c r="AA580" s="9"/>
      <c r="AB580" s="9"/>
      <c r="AC580" s="9"/>
      <c r="AD580" s="9"/>
    </row>
    <row r="581" spans="1:30" x14ac:dyDescent="0.3">
      <c r="A581" s="9">
        <v>2024</v>
      </c>
      <c r="B581" s="9" t="s">
        <v>1048</v>
      </c>
      <c r="C581" s="9" t="s">
        <v>1047</v>
      </c>
      <c r="D581" t="s">
        <v>430</v>
      </c>
      <c r="E581">
        <v>430</v>
      </c>
      <c r="F581">
        <v>475</v>
      </c>
      <c r="G581" s="9" t="s">
        <v>28</v>
      </c>
      <c r="H581" s="9" t="s">
        <v>55</v>
      </c>
      <c r="I581" s="9"/>
      <c r="J581" s="9"/>
      <c r="K581" s="9">
        <v>182</v>
      </c>
      <c r="L581" s="9">
        <v>91</v>
      </c>
      <c r="M581" s="9" t="s">
        <v>193</v>
      </c>
      <c r="N581" s="9"/>
      <c r="O581" s="9" t="s">
        <v>193</v>
      </c>
      <c r="P581" s="9"/>
      <c r="Q581" s="9" t="s">
        <v>193</v>
      </c>
      <c r="S581" s="14">
        <v>40</v>
      </c>
      <c r="T581" s="11"/>
      <c r="U581" s="11"/>
      <c r="V581" s="17">
        <f>COUNTA(TableAllYears[[#This Row],[Thermal Cycling]:[PID+ (2014)]])</f>
        <v>4</v>
      </c>
      <c r="W581" t="s">
        <v>756</v>
      </c>
      <c r="AA581" s="9" t="s">
        <v>30</v>
      </c>
      <c r="AB581" s="9"/>
      <c r="AC581" s="9"/>
      <c r="AD581" s="9"/>
    </row>
    <row r="582" spans="1:30" x14ac:dyDescent="0.3">
      <c r="A582" s="9">
        <v>2024</v>
      </c>
      <c r="B582" s="9" t="s">
        <v>1049</v>
      </c>
      <c r="C582" s="9" t="s">
        <v>1047</v>
      </c>
      <c r="D582" t="s">
        <v>434</v>
      </c>
      <c r="E582">
        <v>480</v>
      </c>
      <c r="F582">
        <v>525</v>
      </c>
      <c r="G582" s="9" t="s">
        <v>28</v>
      </c>
      <c r="H582" s="9" t="s">
        <v>55</v>
      </c>
      <c r="I582" s="9"/>
      <c r="J582" s="9"/>
      <c r="K582" s="9">
        <v>182</v>
      </c>
      <c r="L582" s="9">
        <v>91</v>
      </c>
      <c r="M582" s="9" t="s">
        <v>193</v>
      </c>
      <c r="N582" s="9"/>
      <c r="O582" s="9" t="s">
        <v>193</v>
      </c>
      <c r="P582" s="9"/>
      <c r="Q582" s="9" t="s">
        <v>193</v>
      </c>
      <c r="S582" s="14">
        <v>40</v>
      </c>
      <c r="T582" s="11"/>
      <c r="U582" s="11"/>
      <c r="V582" s="17">
        <f>COUNTA(TableAllYears[[#This Row],[Thermal Cycling]:[PID+ (2014)]])</f>
        <v>4</v>
      </c>
      <c r="W582" t="s">
        <v>756</v>
      </c>
      <c r="AA582" s="9" t="s">
        <v>30</v>
      </c>
      <c r="AB582" s="9"/>
      <c r="AC582" s="9"/>
      <c r="AD582" s="9"/>
    </row>
    <row r="583" spans="1:30" x14ac:dyDescent="0.3">
      <c r="A583" s="9">
        <v>2024</v>
      </c>
      <c r="B583" s="9" t="s">
        <v>1050</v>
      </c>
      <c r="C583" s="9" t="s">
        <v>1047</v>
      </c>
      <c r="D583" t="s">
        <v>429</v>
      </c>
      <c r="E583">
        <v>530</v>
      </c>
      <c r="F583">
        <v>575</v>
      </c>
      <c r="G583" s="9" t="s">
        <v>28</v>
      </c>
      <c r="H583" s="9" t="s">
        <v>55</v>
      </c>
      <c r="I583" s="9"/>
      <c r="J583" s="9"/>
      <c r="K583" s="9">
        <v>182</v>
      </c>
      <c r="L583" s="9">
        <v>91</v>
      </c>
      <c r="M583" s="9" t="s">
        <v>193</v>
      </c>
      <c r="N583" s="9"/>
      <c r="O583" s="9" t="s">
        <v>193</v>
      </c>
      <c r="P583" s="9"/>
      <c r="Q583" s="9" t="s">
        <v>193</v>
      </c>
      <c r="S583" s="14">
        <v>40</v>
      </c>
      <c r="T583" s="11"/>
      <c r="U583" s="11"/>
      <c r="V583" s="17">
        <f>COUNTA(TableAllYears[[#This Row],[Thermal Cycling]:[PID+ (2014)]])</f>
        <v>4</v>
      </c>
      <c r="W583" t="s">
        <v>756</v>
      </c>
      <c r="AA583" s="9" t="s">
        <v>30</v>
      </c>
      <c r="AB583" s="9"/>
      <c r="AC583" s="9"/>
      <c r="AD583" s="9"/>
    </row>
    <row r="584" spans="1:30" x14ac:dyDescent="0.3">
      <c r="A584" s="9">
        <v>2024</v>
      </c>
      <c r="B584" s="9" t="s">
        <v>1051</v>
      </c>
      <c r="C584" s="9" t="s">
        <v>1047</v>
      </c>
      <c r="D584" t="s">
        <v>431</v>
      </c>
      <c r="E584">
        <v>580</v>
      </c>
      <c r="F584">
        <v>625</v>
      </c>
      <c r="G584" s="9" t="s">
        <v>28</v>
      </c>
      <c r="H584" s="9" t="s">
        <v>55</v>
      </c>
      <c r="I584" s="9"/>
      <c r="J584" s="9"/>
      <c r="K584" s="9">
        <v>182</v>
      </c>
      <c r="L584" s="9">
        <v>91</v>
      </c>
      <c r="M584" s="9" t="s">
        <v>193</v>
      </c>
      <c r="N584" s="9"/>
      <c r="O584" s="9" t="s">
        <v>193</v>
      </c>
      <c r="P584" s="9"/>
      <c r="Q584" s="9" t="s">
        <v>193</v>
      </c>
      <c r="S584" s="14">
        <v>40</v>
      </c>
      <c r="T584" s="11"/>
      <c r="U584" s="11"/>
      <c r="V584" s="17">
        <f>COUNTA(TableAllYears[[#This Row],[Thermal Cycling]:[PID+ (2014)]])</f>
        <v>4</v>
      </c>
      <c r="W584" t="s">
        <v>756</v>
      </c>
      <c r="AA584" s="9" t="s">
        <v>30</v>
      </c>
      <c r="AB584" s="9"/>
      <c r="AC584" s="9"/>
      <c r="AD584" s="9"/>
    </row>
    <row r="585" spans="1:30" x14ac:dyDescent="0.3">
      <c r="A585">
        <v>2021</v>
      </c>
      <c r="B585" t="s">
        <v>556</v>
      </c>
      <c r="C585" t="s">
        <v>546</v>
      </c>
      <c r="L585" s="9"/>
      <c r="M585" s="9"/>
      <c r="N585" s="9" t="s">
        <v>193</v>
      </c>
      <c r="O585" s="9" t="s">
        <v>193</v>
      </c>
      <c r="P585" s="9" t="s">
        <v>193</v>
      </c>
      <c r="Q585" s="9" t="s">
        <v>193</v>
      </c>
      <c r="S585" s="14"/>
      <c r="T585" s="11"/>
      <c r="U585" s="11"/>
      <c r="V585" s="17">
        <f>COUNTA(TableAllYears[[#This Row],[Thermal Cycling]:[PID+ (2014)]])</f>
        <v>4</v>
      </c>
      <c r="W585" s="9"/>
      <c r="X585" s="9"/>
      <c r="Y585" s="9"/>
      <c r="Z585" s="9"/>
      <c r="AA585" s="9"/>
      <c r="AB585" s="9"/>
      <c r="AC585" s="9"/>
      <c r="AD585" s="9"/>
    </row>
    <row r="586" spans="1:30" x14ac:dyDescent="0.3">
      <c r="A586">
        <v>2021</v>
      </c>
      <c r="B586" t="s">
        <v>557</v>
      </c>
      <c r="C586" t="s">
        <v>546</v>
      </c>
      <c r="L586" s="9"/>
      <c r="M586" s="9"/>
      <c r="N586" s="9" t="s">
        <v>193</v>
      </c>
      <c r="O586" s="9" t="s">
        <v>193</v>
      </c>
      <c r="P586" s="9"/>
      <c r="Q586" s="9" t="s">
        <v>193</v>
      </c>
      <c r="S586" s="14"/>
      <c r="T586" s="11"/>
      <c r="U586" s="11"/>
      <c r="V586" s="17">
        <f>COUNTA(TableAllYears[[#This Row],[Thermal Cycling]:[PID+ (2014)]])</f>
        <v>3</v>
      </c>
      <c r="W586" s="9"/>
      <c r="X586" s="9"/>
      <c r="Y586" s="9"/>
      <c r="Z586" s="9"/>
      <c r="AA586" s="9"/>
      <c r="AB586" s="9"/>
      <c r="AC586" s="9"/>
      <c r="AD586" s="9"/>
    </row>
    <row r="587" spans="1:30" x14ac:dyDescent="0.3">
      <c r="A587">
        <v>2018</v>
      </c>
      <c r="B587" t="s">
        <v>671</v>
      </c>
      <c r="C587" t="s">
        <v>546</v>
      </c>
      <c r="L587" s="9"/>
      <c r="M587" s="9" t="s">
        <v>193</v>
      </c>
      <c r="N587" s="9"/>
      <c r="O587" s="9" t="s">
        <v>193</v>
      </c>
      <c r="P587" s="9" t="s">
        <v>193</v>
      </c>
      <c r="Q587" s="9"/>
      <c r="S587" s="14"/>
      <c r="T587" s="11"/>
      <c r="U587" s="11"/>
      <c r="V587" s="17">
        <f>COUNTA(TableAllYears[[#This Row],[Thermal Cycling]:[PID+ (2014)]])</f>
        <v>3</v>
      </c>
      <c r="W587" s="9" t="s">
        <v>704</v>
      </c>
      <c r="X587" s="9"/>
      <c r="Y587" s="9"/>
      <c r="Z587" s="9"/>
      <c r="AA587" s="9" t="s">
        <v>438</v>
      </c>
      <c r="AB587" s="9"/>
      <c r="AC587" s="9"/>
      <c r="AD587" s="9"/>
    </row>
    <row r="588" spans="1:30" x14ac:dyDescent="0.3">
      <c r="A588">
        <v>2021</v>
      </c>
      <c r="B588" t="s">
        <v>570</v>
      </c>
      <c r="C588" t="s">
        <v>546</v>
      </c>
      <c r="L588" s="9"/>
      <c r="M588" s="9"/>
      <c r="N588" s="9"/>
      <c r="O588" s="9"/>
      <c r="P588" s="9"/>
      <c r="Q588" s="9" t="s">
        <v>193</v>
      </c>
      <c r="S588" s="14"/>
      <c r="T588" s="11"/>
      <c r="U588" s="11"/>
      <c r="V588" s="17">
        <f>COUNTA(TableAllYears[[#This Row],[Thermal Cycling]:[PID+ (2014)]])</f>
        <v>1</v>
      </c>
      <c r="W588" s="9"/>
      <c r="X588" s="9"/>
      <c r="Y588" s="9"/>
      <c r="Z588" s="9"/>
      <c r="AA588" s="9"/>
      <c r="AB588" s="9"/>
      <c r="AC588" s="9"/>
      <c r="AD588" s="9"/>
    </row>
    <row r="589" spans="1:30" x14ac:dyDescent="0.3">
      <c r="A589">
        <v>2021</v>
      </c>
      <c r="B589" t="s">
        <v>571</v>
      </c>
      <c r="C589" t="s">
        <v>546</v>
      </c>
      <c r="L589" s="9"/>
      <c r="M589" s="9"/>
      <c r="N589" s="9"/>
      <c r="O589" s="9"/>
      <c r="P589" s="9"/>
      <c r="Q589" s="9" t="s">
        <v>193</v>
      </c>
      <c r="S589" s="14"/>
      <c r="T589" s="11"/>
      <c r="U589" s="11"/>
      <c r="V589" s="17">
        <f>COUNTA(TableAllYears[[#This Row],[Thermal Cycling]:[PID+ (2014)]])</f>
        <v>1</v>
      </c>
      <c r="W589" s="9"/>
      <c r="X589" s="9"/>
      <c r="Y589" s="9"/>
      <c r="Z589" s="9"/>
      <c r="AA589" s="9"/>
      <c r="AB589" s="9"/>
      <c r="AC589" s="9"/>
      <c r="AD589" s="9"/>
    </row>
    <row r="590" spans="1:30" x14ac:dyDescent="0.3">
      <c r="A590" s="9">
        <v>2024</v>
      </c>
      <c r="B590" s="9" t="s">
        <v>824</v>
      </c>
      <c r="C590" s="9" t="s">
        <v>596</v>
      </c>
      <c r="D590" t="s">
        <v>431</v>
      </c>
      <c r="E590">
        <v>580</v>
      </c>
      <c r="F590">
        <v>625</v>
      </c>
      <c r="G590" s="9" t="s">
        <v>28</v>
      </c>
      <c r="H590" s="9" t="s">
        <v>55</v>
      </c>
      <c r="I590" s="9"/>
      <c r="J590" s="9"/>
      <c r="K590" s="9">
        <v>182</v>
      </c>
      <c r="L590" s="9">
        <v>92</v>
      </c>
      <c r="M590" s="9"/>
      <c r="N590" s="9" t="s">
        <v>193</v>
      </c>
      <c r="O590" s="9" t="s">
        <v>193</v>
      </c>
      <c r="P590" s="9" t="s">
        <v>193</v>
      </c>
      <c r="Q590" s="9" t="s">
        <v>193</v>
      </c>
      <c r="R590" t="s">
        <v>193</v>
      </c>
      <c r="S590" s="14">
        <v>40</v>
      </c>
      <c r="T590" s="11"/>
      <c r="U590" s="11"/>
      <c r="V590" s="17">
        <f>COUNTA(TableAllYears[[#This Row],[Thermal Cycling]:[PID+ (2014)]])</f>
        <v>6</v>
      </c>
      <c r="W590" t="s">
        <v>1135</v>
      </c>
      <c r="AA590" s="9" t="s">
        <v>30</v>
      </c>
      <c r="AB590" s="9"/>
      <c r="AC590" s="9"/>
      <c r="AD590" s="9"/>
    </row>
    <row r="591" spans="1:30" x14ac:dyDescent="0.3">
      <c r="A591">
        <v>2022</v>
      </c>
      <c r="B591" t="s">
        <v>108</v>
      </c>
      <c r="C591" t="s">
        <v>596</v>
      </c>
      <c r="D591" t="s">
        <v>46</v>
      </c>
      <c r="E591">
        <v>405</v>
      </c>
      <c r="F591">
        <v>450</v>
      </c>
      <c r="G591" t="s">
        <v>28</v>
      </c>
      <c r="H591" t="s">
        <v>13</v>
      </c>
      <c r="I591">
        <v>144</v>
      </c>
      <c r="J591" t="s">
        <v>29</v>
      </c>
      <c r="K591">
        <v>166</v>
      </c>
      <c r="L591" s="9"/>
      <c r="M591" s="9" t="s">
        <v>193</v>
      </c>
      <c r="N591" s="9" t="s">
        <v>193</v>
      </c>
      <c r="O591" s="9" t="s">
        <v>193</v>
      </c>
      <c r="P591" s="9" t="s">
        <v>193</v>
      </c>
      <c r="Q591" s="9" t="s">
        <v>193</v>
      </c>
      <c r="R591" t="s">
        <v>193</v>
      </c>
      <c r="S591" s="14"/>
      <c r="T591" s="11"/>
      <c r="U591" s="11"/>
      <c r="V591" s="17">
        <f>COUNTA(TableAllYears[[#This Row],[Thermal Cycling]:[PID+ (2014)]])</f>
        <v>6</v>
      </c>
      <c r="W591" s="9" t="s">
        <v>105</v>
      </c>
      <c r="X591" s="9"/>
      <c r="Y591" s="9"/>
      <c r="Z591" s="9"/>
      <c r="AA591" s="9" t="s">
        <v>30</v>
      </c>
      <c r="AB591" s="9"/>
      <c r="AC591" s="9"/>
      <c r="AD591" s="9"/>
    </row>
    <row r="592" spans="1:30" x14ac:dyDescent="0.3">
      <c r="A592">
        <v>2022</v>
      </c>
      <c r="B592" t="s">
        <v>104</v>
      </c>
      <c r="C592" t="s">
        <v>596</v>
      </c>
      <c r="D592" t="s">
        <v>12</v>
      </c>
      <c r="E592">
        <v>355</v>
      </c>
      <c r="F592">
        <v>400</v>
      </c>
      <c r="G592" t="s">
        <v>28</v>
      </c>
      <c r="H592" t="s">
        <v>13</v>
      </c>
      <c r="I592">
        <v>120</v>
      </c>
      <c r="J592" t="s">
        <v>29</v>
      </c>
      <c r="K592">
        <v>166</v>
      </c>
      <c r="L592" s="9"/>
      <c r="M592" s="9" t="s">
        <v>193</v>
      </c>
      <c r="N592" s="9" t="s">
        <v>193</v>
      </c>
      <c r="O592" s="9" t="s">
        <v>193</v>
      </c>
      <c r="P592" s="9" t="s">
        <v>193</v>
      </c>
      <c r="Q592" s="9" t="s">
        <v>193</v>
      </c>
      <c r="S592" s="14"/>
      <c r="T592" s="11"/>
      <c r="U592" s="11"/>
      <c r="V592" s="17">
        <f>COUNTA(TableAllYears[[#This Row],[Thermal Cycling]:[PID+ (2014)]])</f>
        <v>5</v>
      </c>
      <c r="W592" s="9" t="s">
        <v>105</v>
      </c>
      <c r="X592" s="9"/>
      <c r="Y592" s="9"/>
      <c r="Z592" s="9"/>
      <c r="AA592" s="9" t="s">
        <v>30</v>
      </c>
      <c r="AB592" s="9"/>
      <c r="AC592" s="9"/>
      <c r="AD592" s="9"/>
    </row>
    <row r="593" spans="1:30" x14ac:dyDescent="0.3">
      <c r="A593">
        <v>2021</v>
      </c>
      <c r="B593" t="s">
        <v>108</v>
      </c>
      <c r="C593" t="s">
        <v>596</v>
      </c>
      <c r="L593" s="9"/>
      <c r="M593" s="9" t="s">
        <v>193</v>
      </c>
      <c r="N593" s="9" t="s">
        <v>193</v>
      </c>
      <c r="O593" s="9" t="s">
        <v>193</v>
      </c>
      <c r="P593" s="9" t="s">
        <v>193</v>
      </c>
      <c r="Q593" s="9"/>
      <c r="R593" t="s">
        <v>193</v>
      </c>
      <c r="S593" s="14"/>
      <c r="T593" s="11"/>
      <c r="U593" s="11"/>
      <c r="V593" s="17">
        <f>COUNTA(TableAllYears[[#This Row],[Thermal Cycling]:[PID+ (2014)]])</f>
        <v>5</v>
      </c>
      <c r="W593" s="9"/>
      <c r="X593" s="9"/>
      <c r="Y593" s="9"/>
      <c r="Z593" s="9"/>
      <c r="AA593" s="9"/>
      <c r="AB593" s="9"/>
      <c r="AC593" s="9"/>
      <c r="AD593" s="9"/>
    </row>
    <row r="594" spans="1:30" x14ac:dyDescent="0.3">
      <c r="A594">
        <v>2017</v>
      </c>
      <c r="B594" t="s">
        <v>709</v>
      </c>
      <c r="C594" t="s">
        <v>596</v>
      </c>
      <c r="L594" s="9"/>
      <c r="M594" s="9" t="s">
        <v>193</v>
      </c>
      <c r="N594" s="9" t="s">
        <v>193</v>
      </c>
      <c r="O594" s="9" t="s">
        <v>193</v>
      </c>
      <c r="P594" s="9" t="s">
        <v>193</v>
      </c>
      <c r="Q594" s="9"/>
      <c r="S594" s="14"/>
      <c r="T594" s="11" t="s">
        <v>193</v>
      </c>
      <c r="U594" s="11"/>
      <c r="V594" s="17">
        <f>COUNTA(TableAllYears[[#This Row],[Thermal Cycling]:[PID+ (2014)]])</f>
        <v>5</v>
      </c>
      <c r="W594" s="9" t="s">
        <v>749</v>
      </c>
      <c r="X594" s="9"/>
      <c r="Y594" s="9"/>
      <c r="Z594" s="9"/>
      <c r="AA594" s="9" t="s">
        <v>30</v>
      </c>
      <c r="AB594" s="9"/>
      <c r="AC594" s="9"/>
      <c r="AD594" s="9"/>
    </row>
    <row r="595" spans="1:30" x14ac:dyDescent="0.3">
      <c r="A595">
        <v>2017</v>
      </c>
      <c r="B595" t="s">
        <v>708</v>
      </c>
      <c r="C595" t="s">
        <v>596</v>
      </c>
      <c r="L595" s="9"/>
      <c r="M595" s="9" t="s">
        <v>193</v>
      </c>
      <c r="N595" s="9" t="s">
        <v>193</v>
      </c>
      <c r="O595" s="9" t="s">
        <v>193</v>
      </c>
      <c r="P595" s="9" t="s">
        <v>193</v>
      </c>
      <c r="Q595" s="9"/>
      <c r="S595" s="14"/>
      <c r="T595" s="11" t="s">
        <v>193</v>
      </c>
      <c r="U595" s="11"/>
      <c r="V595" s="17">
        <f>COUNTA(TableAllYears[[#This Row],[Thermal Cycling]:[PID+ (2014)]])</f>
        <v>5</v>
      </c>
      <c r="W595" s="9" t="s">
        <v>749</v>
      </c>
      <c r="X595" s="9"/>
      <c r="Y595" s="9"/>
      <c r="Z595" s="9"/>
      <c r="AA595" s="9" t="s">
        <v>30</v>
      </c>
      <c r="AB595" s="9"/>
      <c r="AC595" s="9"/>
      <c r="AD595" s="9"/>
    </row>
    <row r="596" spans="1:30" x14ac:dyDescent="0.3">
      <c r="A596">
        <v>2022</v>
      </c>
      <c r="B596" t="s">
        <v>106</v>
      </c>
      <c r="C596" t="s">
        <v>596</v>
      </c>
      <c r="D596" t="s">
        <v>12</v>
      </c>
      <c r="E596">
        <v>355</v>
      </c>
      <c r="F596">
        <v>400</v>
      </c>
      <c r="G596" t="s">
        <v>32</v>
      </c>
      <c r="H596" t="s">
        <v>13</v>
      </c>
      <c r="I596">
        <v>120</v>
      </c>
      <c r="J596" t="s">
        <v>29</v>
      </c>
      <c r="K596">
        <v>166</v>
      </c>
      <c r="L596" s="9"/>
      <c r="M596" s="9" t="s">
        <v>193</v>
      </c>
      <c r="N596" s="9"/>
      <c r="O596" s="9" t="s">
        <v>193</v>
      </c>
      <c r="P596" s="9" t="s">
        <v>193</v>
      </c>
      <c r="Q596" s="9" t="s">
        <v>193</v>
      </c>
      <c r="S596" s="14"/>
      <c r="T596" s="11"/>
      <c r="U596" s="11"/>
      <c r="V596" s="17">
        <f>COUNTA(TableAllYears[[#This Row],[Thermal Cycling]:[PID+ (2014)]])</f>
        <v>4</v>
      </c>
      <c r="W596" s="9" t="s">
        <v>105</v>
      </c>
      <c r="X596" s="9"/>
      <c r="Y596" s="9"/>
      <c r="Z596" s="9"/>
      <c r="AA596" s="9" t="s">
        <v>30</v>
      </c>
      <c r="AB596" s="9"/>
      <c r="AC596" s="9"/>
      <c r="AD596" s="9"/>
    </row>
    <row r="597" spans="1:30" x14ac:dyDescent="0.3">
      <c r="A597">
        <v>2022</v>
      </c>
      <c r="B597" t="s">
        <v>107</v>
      </c>
      <c r="C597" t="s">
        <v>596</v>
      </c>
      <c r="D597" t="s">
        <v>12</v>
      </c>
      <c r="E597">
        <v>355</v>
      </c>
      <c r="F597">
        <v>400</v>
      </c>
      <c r="G597" t="s">
        <v>32</v>
      </c>
      <c r="H597" t="s">
        <v>13</v>
      </c>
      <c r="I597">
        <v>120</v>
      </c>
      <c r="J597" t="s">
        <v>29</v>
      </c>
      <c r="K597">
        <v>166</v>
      </c>
      <c r="L597" s="9"/>
      <c r="M597" s="9" t="s">
        <v>193</v>
      </c>
      <c r="N597" s="9"/>
      <c r="O597" s="9" t="s">
        <v>193</v>
      </c>
      <c r="P597" s="9" t="s">
        <v>193</v>
      </c>
      <c r="Q597" s="9" t="s">
        <v>193</v>
      </c>
      <c r="S597" s="14"/>
      <c r="T597" s="11"/>
      <c r="U597" s="11"/>
      <c r="V597" s="17">
        <f>COUNTA(TableAllYears[[#This Row],[Thermal Cycling]:[PID+ (2014)]])</f>
        <v>4</v>
      </c>
      <c r="W597" s="9" t="s">
        <v>105</v>
      </c>
      <c r="X597" s="9"/>
      <c r="Y597" s="9"/>
      <c r="Z597" s="9"/>
      <c r="AA597" s="9" t="s">
        <v>30</v>
      </c>
      <c r="AB597" s="9"/>
      <c r="AC597" s="9"/>
      <c r="AD597" s="9"/>
    </row>
    <row r="598" spans="1:30" x14ac:dyDescent="0.3">
      <c r="A598">
        <v>2022</v>
      </c>
      <c r="B598" t="s">
        <v>109</v>
      </c>
      <c r="C598" t="s">
        <v>596</v>
      </c>
      <c r="D598" t="s">
        <v>46</v>
      </c>
      <c r="E598">
        <v>405</v>
      </c>
      <c r="F598">
        <v>450</v>
      </c>
      <c r="G598" t="s">
        <v>32</v>
      </c>
      <c r="H598" t="s">
        <v>13</v>
      </c>
      <c r="I598">
        <v>144</v>
      </c>
      <c r="J598" t="s">
        <v>29</v>
      </c>
      <c r="K598">
        <v>166</v>
      </c>
      <c r="L598" s="9"/>
      <c r="M598" s="9" t="s">
        <v>193</v>
      </c>
      <c r="N598" s="9"/>
      <c r="O598" s="9" t="s">
        <v>193</v>
      </c>
      <c r="P598" s="9" t="s">
        <v>193</v>
      </c>
      <c r="Q598" s="9" t="s">
        <v>193</v>
      </c>
      <c r="S598" s="14"/>
      <c r="T598" s="11"/>
      <c r="U598" s="11"/>
      <c r="V598" s="17">
        <f>COUNTA(TableAllYears[[#This Row],[Thermal Cycling]:[PID+ (2014)]])</f>
        <v>4</v>
      </c>
      <c r="W598" s="9" t="s">
        <v>105</v>
      </c>
      <c r="X598" s="9"/>
      <c r="Y598" s="9"/>
      <c r="Z598" s="9"/>
      <c r="AA598" s="9" t="s">
        <v>30</v>
      </c>
      <c r="AB598" s="9"/>
      <c r="AC598" s="9"/>
      <c r="AD598" s="9"/>
    </row>
    <row r="599" spans="1:30" x14ac:dyDescent="0.3">
      <c r="A599">
        <v>2021</v>
      </c>
      <c r="B599" t="s">
        <v>104</v>
      </c>
      <c r="C599" t="s">
        <v>596</v>
      </c>
      <c r="L599" s="9"/>
      <c r="M599" s="9" t="s">
        <v>193</v>
      </c>
      <c r="N599" s="9" t="s">
        <v>193</v>
      </c>
      <c r="O599" s="9" t="s">
        <v>193</v>
      </c>
      <c r="P599" s="9" t="s">
        <v>193</v>
      </c>
      <c r="Q599" s="9"/>
      <c r="S599" s="14"/>
      <c r="T599" s="11"/>
      <c r="U599" s="11"/>
      <c r="V599" s="17">
        <f>COUNTA(TableAllYears[[#This Row],[Thermal Cycling]:[PID+ (2014)]])</f>
        <v>4</v>
      </c>
      <c r="W599" s="9"/>
      <c r="X599" s="9"/>
      <c r="Y599" s="9"/>
      <c r="Z599" s="9"/>
      <c r="AA599" s="9"/>
      <c r="AB599" s="9"/>
      <c r="AC599" s="9"/>
      <c r="AD599" s="9"/>
    </row>
    <row r="600" spans="1:30" x14ac:dyDescent="0.3">
      <c r="A600">
        <v>2020</v>
      </c>
      <c r="B600" t="s">
        <v>597</v>
      </c>
      <c r="C600" t="s">
        <v>596</v>
      </c>
      <c r="L600" s="9"/>
      <c r="M600" s="9" t="s">
        <v>193</v>
      </c>
      <c r="N600" s="9" t="s">
        <v>193</v>
      </c>
      <c r="O600" s="9" t="s">
        <v>193</v>
      </c>
      <c r="P600" s="9" t="s">
        <v>193</v>
      </c>
      <c r="Q600" s="9"/>
      <c r="S600" s="14"/>
      <c r="T600" s="11"/>
      <c r="U600" s="11"/>
      <c r="V600" s="17">
        <f>COUNTA(TableAllYears[[#This Row],[Thermal Cycling]:[PID+ (2014)]])</f>
        <v>4</v>
      </c>
      <c r="W600" s="9" t="s">
        <v>630</v>
      </c>
      <c r="X600" s="9" t="s">
        <v>105</v>
      </c>
      <c r="Y600" s="9"/>
      <c r="Z600" s="9"/>
      <c r="AA600" s="9" t="s">
        <v>478</v>
      </c>
      <c r="AB600" s="9" t="s">
        <v>30</v>
      </c>
      <c r="AC600" s="9"/>
      <c r="AD600" s="9"/>
    </row>
    <row r="601" spans="1:30" x14ac:dyDescent="0.3">
      <c r="A601">
        <v>2019</v>
      </c>
      <c r="B601" t="s">
        <v>598</v>
      </c>
      <c r="C601" t="s">
        <v>596</v>
      </c>
      <c r="L601" s="9"/>
      <c r="M601" s="9" t="s">
        <v>193</v>
      </c>
      <c r="N601" s="9" t="s">
        <v>193</v>
      </c>
      <c r="O601" s="9" t="s">
        <v>193</v>
      </c>
      <c r="P601" s="9" t="s">
        <v>193</v>
      </c>
      <c r="Q601" s="9"/>
      <c r="S601" s="14"/>
      <c r="T601" s="11"/>
      <c r="U601" s="11"/>
      <c r="V601" s="17">
        <f>COUNTA(TableAllYears[[#This Row],[Thermal Cycling]:[PID+ (2014)]])</f>
        <v>4</v>
      </c>
      <c r="W601" s="9" t="s">
        <v>105</v>
      </c>
      <c r="X601" s="9" t="s">
        <v>630</v>
      </c>
      <c r="Y601" s="9"/>
      <c r="Z601" s="9"/>
      <c r="AA601" s="9" t="s">
        <v>30</v>
      </c>
      <c r="AB601" s="9" t="s">
        <v>478</v>
      </c>
      <c r="AC601" s="9"/>
      <c r="AD601" s="9"/>
    </row>
    <row r="602" spans="1:30" x14ac:dyDescent="0.3">
      <c r="A602">
        <v>2019</v>
      </c>
      <c r="B602" t="s">
        <v>597</v>
      </c>
      <c r="C602" t="s">
        <v>596</v>
      </c>
      <c r="L602" s="9"/>
      <c r="M602" s="9" t="s">
        <v>193</v>
      </c>
      <c r="N602" s="9" t="s">
        <v>193</v>
      </c>
      <c r="O602" s="9" t="s">
        <v>193</v>
      </c>
      <c r="P602" s="9" t="s">
        <v>193</v>
      </c>
      <c r="Q602" s="9"/>
      <c r="S602" s="14"/>
      <c r="T602" s="11"/>
      <c r="U602" s="11"/>
      <c r="V602" s="17">
        <f>COUNTA(TableAllYears[[#This Row],[Thermal Cycling]:[PID+ (2014)]])</f>
        <v>4</v>
      </c>
      <c r="W602" s="9" t="s">
        <v>105</v>
      </c>
      <c r="X602" s="9" t="s">
        <v>630</v>
      </c>
      <c r="Y602" s="9"/>
      <c r="Z602" s="9"/>
      <c r="AA602" s="9" t="s">
        <v>30</v>
      </c>
      <c r="AB602" s="9" t="s">
        <v>478</v>
      </c>
      <c r="AC602" s="9"/>
      <c r="AD602" s="9"/>
    </row>
    <row r="603" spans="1:30" x14ac:dyDescent="0.3">
      <c r="A603">
        <v>2018</v>
      </c>
      <c r="B603" t="s">
        <v>598</v>
      </c>
      <c r="C603" t="s">
        <v>596</v>
      </c>
      <c r="L603" s="9"/>
      <c r="M603" s="9" t="s">
        <v>193</v>
      </c>
      <c r="N603" s="9" t="s">
        <v>193</v>
      </c>
      <c r="O603" s="9" t="s">
        <v>193</v>
      </c>
      <c r="P603" s="9" t="s">
        <v>193</v>
      </c>
      <c r="Q603" s="9"/>
      <c r="S603" s="14"/>
      <c r="T603" s="11"/>
      <c r="U603" s="11"/>
      <c r="V603" s="17">
        <f>COUNTA(TableAllYears[[#This Row],[Thermal Cycling]:[PID+ (2014)]])</f>
        <v>4</v>
      </c>
      <c r="W603" s="9" t="s">
        <v>105</v>
      </c>
      <c r="X603" s="9"/>
      <c r="Y603" s="9"/>
      <c r="Z603" s="9"/>
      <c r="AA603" s="9" t="s">
        <v>30</v>
      </c>
      <c r="AB603" s="9"/>
      <c r="AC603" s="9"/>
      <c r="AD603" s="9"/>
    </row>
    <row r="604" spans="1:30" x14ac:dyDescent="0.3">
      <c r="A604">
        <v>2018</v>
      </c>
      <c r="B604" t="s">
        <v>597</v>
      </c>
      <c r="C604" t="s">
        <v>596</v>
      </c>
      <c r="L604" s="9"/>
      <c r="M604" s="9" t="s">
        <v>193</v>
      </c>
      <c r="N604" s="9" t="s">
        <v>193</v>
      </c>
      <c r="O604" s="9" t="s">
        <v>193</v>
      </c>
      <c r="P604" s="9" t="s">
        <v>193</v>
      </c>
      <c r="Q604" s="9"/>
      <c r="S604" s="14"/>
      <c r="T604" s="11"/>
      <c r="U604" s="11"/>
      <c r="V604" s="17">
        <f>COUNTA(TableAllYears[[#This Row],[Thermal Cycling]:[PID+ (2014)]])</f>
        <v>4</v>
      </c>
      <c r="W604" s="9" t="s">
        <v>105</v>
      </c>
      <c r="X604" s="9"/>
      <c r="Y604" s="9"/>
      <c r="Z604" s="9"/>
      <c r="AA604" s="9" t="s">
        <v>30</v>
      </c>
      <c r="AB604" s="9"/>
      <c r="AC604" s="9"/>
      <c r="AD604" s="9"/>
    </row>
    <row r="605" spans="1:30" x14ac:dyDescent="0.3">
      <c r="A605">
        <v>2021</v>
      </c>
      <c r="B605" t="s">
        <v>106</v>
      </c>
      <c r="C605" t="s">
        <v>596</v>
      </c>
      <c r="L605" s="9"/>
      <c r="M605" s="9" t="s">
        <v>193</v>
      </c>
      <c r="N605" s="9"/>
      <c r="O605" s="9" t="s">
        <v>193</v>
      </c>
      <c r="P605" s="9"/>
      <c r="Q605" s="9" t="s">
        <v>193</v>
      </c>
      <c r="S605" s="14"/>
      <c r="T605" s="11"/>
      <c r="U605" s="11"/>
      <c r="V605" s="17">
        <f>COUNTA(TableAllYears[[#This Row],[Thermal Cycling]:[PID+ (2014)]])</f>
        <v>3</v>
      </c>
      <c r="W605" s="9"/>
      <c r="X605" s="9"/>
      <c r="Y605" s="9"/>
      <c r="Z605" s="9"/>
      <c r="AA605" s="9"/>
      <c r="AB605" s="9"/>
      <c r="AC605" s="9"/>
      <c r="AD605" s="9"/>
    </row>
    <row r="606" spans="1:30" x14ac:dyDescent="0.3">
      <c r="A606">
        <v>2021</v>
      </c>
      <c r="B606" t="s">
        <v>107</v>
      </c>
      <c r="C606" t="s">
        <v>596</v>
      </c>
      <c r="L606" s="9"/>
      <c r="M606" s="9" t="s">
        <v>193</v>
      </c>
      <c r="N606" s="9"/>
      <c r="O606" s="9" t="s">
        <v>193</v>
      </c>
      <c r="P606" s="9"/>
      <c r="Q606" s="9" t="s">
        <v>193</v>
      </c>
      <c r="S606" s="14"/>
      <c r="T606" s="11"/>
      <c r="U606" s="11"/>
      <c r="V606" s="17">
        <f>COUNTA(TableAllYears[[#This Row],[Thermal Cycling]:[PID+ (2014)]])</f>
        <v>3</v>
      </c>
      <c r="W606" s="9"/>
      <c r="X606" s="9"/>
      <c r="Y606" s="9"/>
      <c r="Z606" s="9"/>
      <c r="AA606" s="9"/>
      <c r="AB606" s="9"/>
      <c r="AC606" s="9"/>
      <c r="AD606" s="9"/>
    </row>
    <row r="607" spans="1:30" x14ac:dyDescent="0.3">
      <c r="A607">
        <v>2021</v>
      </c>
      <c r="B607" t="s">
        <v>109</v>
      </c>
      <c r="C607" t="s">
        <v>596</v>
      </c>
      <c r="L607" s="9"/>
      <c r="M607" s="9" t="s">
        <v>193</v>
      </c>
      <c r="N607" s="9"/>
      <c r="O607" s="9" t="s">
        <v>193</v>
      </c>
      <c r="P607" s="9"/>
      <c r="Q607" s="9" t="s">
        <v>193</v>
      </c>
      <c r="S607" s="14"/>
      <c r="T607" s="11"/>
      <c r="U607" s="11"/>
      <c r="V607" s="17">
        <f>COUNTA(TableAllYears[[#This Row],[Thermal Cycling]:[PID+ (2014)]])</f>
        <v>3</v>
      </c>
      <c r="W607" s="9"/>
      <c r="X607" s="9"/>
      <c r="Y607" s="9"/>
      <c r="Z607" s="9"/>
      <c r="AA607" s="9"/>
      <c r="AB607" s="9"/>
      <c r="AC607" s="9"/>
      <c r="AD607" s="9"/>
    </row>
    <row r="608" spans="1:30" x14ac:dyDescent="0.3">
      <c r="A608">
        <v>2020</v>
      </c>
      <c r="B608" t="s">
        <v>520</v>
      </c>
      <c r="C608" t="s">
        <v>596</v>
      </c>
      <c r="L608" s="9"/>
      <c r="M608" s="9" t="s">
        <v>193</v>
      </c>
      <c r="N608" s="9" t="s">
        <v>193</v>
      </c>
      <c r="O608" s="9" t="s">
        <v>193</v>
      </c>
      <c r="P608" s="9"/>
      <c r="Q608" s="9"/>
      <c r="S608" s="14"/>
      <c r="T608" s="11"/>
      <c r="U608" s="11"/>
      <c r="V608" s="17">
        <f>COUNTA(TableAllYears[[#This Row],[Thermal Cycling]:[PID+ (2014)]])</f>
        <v>3</v>
      </c>
      <c r="W608" s="9" t="s">
        <v>630</v>
      </c>
      <c r="X608" s="9" t="s">
        <v>105</v>
      </c>
      <c r="Y608" s="9"/>
      <c r="Z608" s="9"/>
      <c r="AA608" s="9" t="s">
        <v>478</v>
      </c>
      <c r="AB608" s="9" t="s">
        <v>30</v>
      </c>
      <c r="AC608" s="9"/>
      <c r="AD608" s="9"/>
    </row>
    <row r="609" spans="1:30" x14ac:dyDescent="0.3">
      <c r="A609">
        <v>2021</v>
      </c>
      <c r="B609" t="s">
        <v>516</v>
      </c>
      <c r="C609" t="s">
        <v>596</v>
      </c>
      <c r="L609" s="9"/>
      <c r="M609" s="9" t="s">
        <v>193</v>
      </c>
      <c r="N609" s="9"/>
      <c r="O609" s="9"/>
      <c r="P609" s="9" t="s">
        <v>193</v>
      </c>
      <c r="Q609" s="9"/>
      <c r="S609" s="14"/>
      <c r="T609" s="11"/>
      <c r="U609" s="11"/>
      <c r="V609" s="17">
        <f>COUNTA(TableAllYears[[#This Row],[Thermal Cycling]:[PID+ (2014)]])</f>
        <v>2</v>
      </c>
      <c r="W609" s="9"/>
      <c r="X609" s="9"/>
      <c r="Y609" s="9"/>
      <c r="Z609" s="9"/>
      <c r="AA609" s="9"/>
      <c r="AB609" s="9"/>
      <c r="AC609" s="9"/>
      <c r="AD609" s="9"/>
    </row>
    <row r="610" spans="1:30" x14ac:dyDescent="0.3">
      <c r="A610">
        <v>2021</v>
      </c>
      <c r="B610" t="s">
        <v>517</v>
      </c>
      <c r="C610" t="s">
        <v>596</v>
      </c>
      <c r="L610" s="9"/>
      <c r="M610" s="9" t="s">
        <v>193</v>
      </c>
      <c r="N610" s="9"/>
      <c r="O610" s="9"/>
      <c r="P610" s="9"/>
      <c r="Q610" s="9" t="s">
        <v>193</v>
      </c>
      <c r="S610" s="14"/>
      <c r="T610" s="11"/>
      <c r="U610" s="11"/>
      <c r="V610" s="17">
        <f>COUNTA(TableAllYears[[#This Row],[Thermal Cycling]:[PID+ (2014)]])</f>
        <v>2</v>
      </c>
      <c r="W610" s="9"/>
      <c r="X610" s="9"/>
      <c r="Y610" s="9"/>
      <c r="Z610" s="9"/>
      <c r="AA610" s="9"/>
      <c r="AB610" s="9"/>
      <c r="AC610" s="9"/>
      <c r="AD610" s="9"/>
    </row>
    <row r="611" spans="1:30" x14ac:dyDescent="0.3">
      <c r="A611">
        <v>2021</v>
      </c>
      <c r="B611" t="s">
        <v>514</v>
      </c>
      <c r="C611" t="s">
        <v>596</v>
      </c>
      <c r="L611" s="9"/>
      <c r="M611" s="9" t="s">
        <v>193</v>
      </c>
      <c r="N611" s="9"/>
      <c r="O611" s="9"/>
      <c r="P611" s="9" t="s">
        <v>193</v>
      </c>
      <c r="Q611" s="9"/>
      <c r="S611" s="14"/>
      <c r="T611" s="11"/>
      <c r="U611" s="11"/>
      <c r="V611" s="17">
        <f>COUNTA(TableAllYears[[#This Row],[Thermal Cycling]:[PID+ (2014)]])</f>
        <v>2</v>
      </c>
      <c r="W611" s="9"/>
      <c r="X611" s="9"/>
      <c r="Y611" s="9"/>
      <c r="Z611" s="9"/>
      <c r="AA611" s="9"/>
      <c r="AB611" s="9"/>
      <c r="AC611" s="9"/>
      <c r="AD611" s="9"/>
    </row>
    <row r="612" spans="1:30" x14ac:dyDescent="0.3">
      <c r="A612">
        <v>2021</v>
      </c>
      <c r="B612" t="s">
        <v>515</v>
      </c>
      <c r="C612" t="s">
        <v>596</v>
      </c>
      <c r="L612" s="9"/>
      <c r="M612" s="9" t="s">
        <v>193</v>
      </c>
      <c r="N612" s="9"/>
      <c r="O612" s="9"/>
      <c r="P612" s="9"/>
      <c r="Q612" s="9" t="s">
        <v>193</v>
      </c>
      <c r="S612" s="14"/>
      <c r="T612" s="11"/>
      <c r="U612" s="11"/>
      <c r="V612" s="17">
        <f>COUNTA(TableAllYears[[#This Row],[Thermal Cycling]:[PID+ (2014)]])</f>
        <v>2</v>
      </c>
      <c r="W612" s="9"/>
      <c r="X612" s="9"/>
      <c r="Y612" s="9"/>
      <c r="Z612" s="9"/>
      <c r="AA612" s="9"/>
      <c r="AB612" s="9"/>
      <c r="AC612" s="9"/>
      <c r="AD612" s="9"/>
    </row>
    <row r="613" spans="1:30" x14ac:dyDescent="0.3">
      <c r="A613">
        <v>2021</v>
      </c>
      <c r="B613" t="s">
        <v>520</v>
      </c>
      <c r="C613" t="s">
        <v>596</v>
      </c>
      <c r="L613" s="9"/>
      <c r="M613" s="9" t="s">
        <v>193</v>
      </c>
      <c r="N613" s="9"/>
      <c r="O613" s="9"/>
      <c r="P613" s="9" t="s">
        <v>193</v>
      </c>
      <c r="Q613" s="9"/>
      <c r="S613" s="14"/>
      <c r="T613" s="11"/>
      <c r="U613" s="11"/>
      <c r="V613" s="17">
        <f>COUNTA(TableAllYears[[#This Row],[Thermal Cycling]:[PID+ (2014)]])</f>
        <v>2</v>
      </c>
      <c r="W613" s="9"/>
      <c r="X613" s="9"/>
      <c r="Y613" s="9"/>
      <c r="Z613" s="9"/>
      <c r="AA613" s="9"/>
      <c r="AB613" s="9"/>
      <c r="AC613" s="9"/>
      <c r="AD613" s="9"/>
    </row>
    <row r="614" spans="1:30" x14ac:dyDescent="0.3">
      <c r="A614">
        <v>2021</v>
      </c>
      <c r="B614" t="s">
        <v>519</v>
      </c>
      <c r="C614" t="s">
        <v>596</v>
      </c>
      <c r="L614" s="9"/>
      <c r="M614" s="9" t="s">
        <v>193</v>
      </c>
      <c r="N614" s="9"/>
      <c r="O614" s="9"/>
      <c r="P614" s="9" t="s">
        <v>193</v>
      </c>
      <c r="Q614" s="9"/>
      <c r="S614" s="14"/>
      <c r="T614" s="11"/>
      <c r="U614" s="11"/>
      <c r="V614" s="17">
        <f>COUNTA(TableAllYears[[#This Row],[Thermal Cycling]:[PID+ (2014)]])</f>
        <v>2</v>
      </c>
      <c r="W614" s="9"/>
      <c r="X614" s="9"/>
      <c r="Y614" s="9"/>
      <c r="Z614" s="9"/>
      <c r="AA614" s="9"/>
      <c r="AB614" s="9"/>
      <c r="AC614" s="9"/>
      <c r="AD614" s="9"/>
    </row>
    <row r="615" spans="1:30" x14ac:dyDescent="0.3">
      <c r="A615">
        <v>2021</v>
      </c>
      <c r="B615" t="s">
        <v>518</v>
      </c>
      <c r="C615" t="s">
        <v>596</v>
      </c>
      <c r="L615" s="9"/>
      <c r="M615" s="9" t="s">
        <v>193</v>
      </c>
      <c r="N615" s="9"/>
      <c r="O615" s="9"/>
      <c r="P615" s="9" t="s">
        <v>193</v>
      </c>
      <c r="Q615" s="9"/>
      <c r="S615" s="14"/>
      <c r="T615" s="11"/>
      <c r="U615" s="11"/>
      <c r="V615" s="17">
        <f>COUNTA(TableAllYears[[#This Row],[Thermal Cycling]:[PID+ (2014)]])</f>
        <v>2</v>
      </c>
      <c r="W615" s="9"/>
      <c r="X615" s="9"/>
      <c r="Y615" s="9"/>
      <c r="Z615" s="9"/>
      <c r="AA615" s="9"/>
      <c r="AB615" s="9"/>
      <c r="AC615" s="9"/>
      <c r="AD615" s="9"/>
    </row>
    <row r="616" spans="1:30" x14ac:dyDescent="0.3">
      <c r="A616">
        <v>2020</v>
      </c>
      <c r="B616" t="s">
        <v>516</v>
      </c>
      <c r="C616" t="s">
        <v>596</v>
      </c>
      <c r="L616" s="9"/>
      <c r="M616" s="9" t="s">
        <v>193</v>
      </c>
      <c r="N616" s="9"/>
      <c r="O616" s="9"/>
      <c r="P616" s="9" t="s">
        <v>193</v>
      </c>
      <c r="Q616" s="9"/>
      <c r="S616" s="14"/>
      <c r="T616" s="11"/>
      <c r="U616" s="11"/>
      <c r="V616" s="17">
        <f>COUNTA(TableAllYears[[#This Row],[Thermal Cycling]:[PID+ (2014)]])</f>
        <v>2</v>
      </c>
      <c r="W616" s="9" t="s">
        <v>630</v>
      </c>
      <c r="X616" s="9" t="s">
        <v>105</v>
      </c>
      <c r="Y616" s="9"/>
      <c r="Z616" s="9"/>
      <c r="AA616" s="9" t="s">
        <v>478</v>
      </c>
      <c r="AB616" s="9" t="s">
        <v>30</v>
      </c>
      <c r="AC616" s="9"/>
      <c r="AD616" s="9"/>
    </row>
    <row r="617" spans="1:30" x14ac:dyDescent="0.3">
      <c r="A617">
        <v>2020</v>
      </c>
      <c r="B617" t="s">
        <v>106</v>
      </c>
      <c r="C617" t="s">
        <v>596</v>
      </c>
      <c r="L617" s="9"/>
      <c r="M617" s="9" t="s">
        <v>193</v>
      </c>
      <c r="N617" s="9"/>
      <c r="O617" s="9" t="s">
        <v>193</v>
      </c>
      <c r="P617" s="9"/>
      <c r="Q617" s="9"/>
      <c r="S617" s="14"/>
      <c r="T617" s="11"/>
      <c r="U617" s="11"/>
      <c r="V617" s="17">
        <f>COUNTA(TableAllYears[[#This Row],[Thermal Cycling]:[PID+ (2014)]])</f>
        <v>2</v>
      </c>
      <c r="W617" s="9" t="s">
        <v>630</v>
      </c>
      <c r="X617" s="9" t="s">
        <v>105</v>
      </c>
      <c r="Y617" s="9"/>
      <c r="Z617" s="9"/>
      <c r="AA617" s="9" t="s">
        <v>478</v>
      </c>
      <c r="AB617" s="9" t="s">
        <v>30</v>
      </c>
      <c r="AC617" s="9"/>
      <c r="AD617" s="9"/>
    </row>
    <row r="618" spans="1:30" x14ac:dyDescent="0.3">
      <c r="A618">
        <v>2020</v>
      </c>
      <c r="B618" t="s">
        <v>514</v>
      </c>
      <c r="C618" t="s">
        <v>596</v>
      </c>
      <c r="L618" s="9"/>
      <c r="M618" s="9" t="s">
        <v>193</v>
      </c>
      <c r="N618" s="9"/>
      <c r="O618" s="9"/>
      <c r="P618" s="9" t="s">
        <v>193</v>
      </c>
      <c r="Q618" s="9"/>
      <c r="S618" s="14"/>
      <c r="T618" s="11"/>
      <c r="U618" s="11"/>
      <c r="V618" s="17">
        <f>COUNTA(TableAllYears[[#This Row],[Thermal Cycling]:[PID+ (2014)]])</f>
        <v>2</v>
      </c>
      <c r="W618" s="9" t="s">
        <v>630</v>
      </c>
      <c r="X618" s="9" t="s">
        <v>105</v>
      </c>
      <c r="Y618" s="9"/>
      <c r="Z618" s="9"/>
      <c r="AA618" s="9" t="s">
        <v>478</v>
      </c>
      <c r="AB618" s="9" t="s">
        <v>30</v>
      </c>
      <c r="AC618" s="9"/>
      <c r="AD618" s="9"/>
    </row>
    <row r="619" spans="1:30" x14ac:dyDescent="0.3">
      <c r="A619">
        <v>2020</v>
      </c>
      <c r="B619" t="s">
        <v>518</v>
      </c>
      <c r="C619" t="s">
        <v>596</v>
      </c>
      <c r="L619" s="9"/>
      <c r="M619" s="9" t="s">
        <v>193</v>
      </c>
      <c r="N619" s="9"/>
      <c r="O619" s="9" t="s">
        <v>193</v>
      </c>
      <c r="P619" s="9"/>
      <c r="Q619" s="9"/>
      <c r="S619" s="14"/>
      <c r="T619" s="11"/>
      <c r="U619" s="11"/>
      <c r="V619" s="17">
        <f>COUNTA(TableAllYears[[#This Row],[Thermal Cycling]:[PID+ (2014)]])</f>
        <v>2</v>
      </c>
      <c r="W619" s="9" t="s">
        <v>630</v>
      </c>
      <c r="X619" s="9" t="s">
        <v>105</v>
      </c>
      <c r="Y619" s="9"/>
      <c r="Z619" s="9"/>
      <c r="AA619" s="9" t="s">
        <v>478</v>
      </c>
      <c r="AB619" s="9" t="s">
        <v>30</v>
      </c>
      <c r="AC619" s="9"/>
      <c r="AD619" s="9"/>
    </row>
    <row r="620" spans="1:30" x14ac:dyDescent="0.3">
      <c r="A620">
        <v>2020</v>
      </c>
      <c r="B620" t="s">
        <v>517</v>
      </c>
      <c r="C620" t="s">
        <v>596</v>
      </c>
      <c r="L620" s="9"/>
      <c r="M620" s="9" t="s">
        <v>193</v>
      </c>
      <c r="N620" s="9"/>
      <c r="O620" s="9"/>
      <c r="P620" s="9"/>
      <c r="Q620" s="9"/>
      <c r="S620" s="14"/>
      <c r="T620" s="11"/>
      <c r="U620" s="11"/>
      <c r="V620" s="17">
        <f>COUNTA(TableAllYears[[#This Row],[Thermal Cycling]:[PID+ (2014)]])</f>
        <v>1</v>
      </c>
      <c r="W620" s="9" t="s">
        <v>630</v>
      </c>
      <c r="X620" s="9" t="s">
        <v>105</v>
      </c>
      <c r="Y620" s="9"/>
      <c r="Z620" s="9"/>
      <c r="AA620" s="9" t="s">
        <v>478</v>
      </c>
      <c r="AB620" s="9" t="s">
        <v>30</v>
      </c>
      <c r="AC620" s="9"/>
      <c r="AD620" s="9"/>
    </row>
    <row r="621" spans="1:30" x14ac:dyDescent="0.3">
      <c r="A621">
        <v>2020</v>
      </c>
      <c r="B621" t="s">
        <v>515</v>
      </c>
      <c r="C621" t="s">
        <v>596</v>
      </c>
      <c r="L621" s="9"/>
      <c r="M621" s="9" t="s">
        <v>193</v>
      </c>
      <c r="N621" s="9"/>
      <c r="O621" s="9"/>
      <c r="P621" s="9"/>
      <c r="Q621" s="9"/>
      <c r="S621" s="14"/>
      <c r="T621" s="11"/>
      <c r="U621" s="11"/>
      <c r="V621" s="17">
        <f>COUNTA(TableAllYears[[#This Row],[Thermal Cycling]:[PID+ (2014)]])</f>
        <v>1</v>
      </c>
      <c r="W621" s="9" t="s">
        <v>630</v>
      </c>
      <c r="X621" s="9" t="s">
        <v>105</v>
      </c>
      <c r="Y621" s="9"/>
      <c r="Z621" s="9"/>
      <c r="AA621" s="9" t="s">
        <v>478</v>
      </c>
      <c r="AB621" s="9" t="s">
        <v>30</v>
      </c>
      <c r="AC621" s="9"/>
      <c r="AD621" s="9"/>
    </row>
    <row r="622" spans="1:30" x14ac:dyDescent="0.3">
      <c r="A622">
        <v>2020</v>
      </c>
      <c r="B622" t="s">
        <v>109</v>
      </c>
      <c r="C622" t="s">
        <v>596</v>
      </c>
      <c r="L622" s="9"/>
      <c r="M622" s="9" t="s">
        <v>193</v>
      </c>
      <c r="N622" s="9"/>
      <c r="O622" s="9"/>
      <c r="P622" s="9"/>
      <c r="Q622" s="9"/>
      <c r="S622" s="14"/>
      <c r="T622" s="11"/>
      <c r="U622" s="11"/>
      <c r="V622" s="17">
        <f>COUNTA(TableAllYears[[#This Row],[Thermal Cycling]:[PID+ (2014)]])</f>
        <v>1</v>
      </c>
      <c r="W622" s="9" t="s">
        <v>630</v>
      </c>
      <c r="X622" s="9" t="s">
        <v>105</v>
      </c>
      <c r="Y622" s="9"/>
      <c r="Z622" s="9"/>
      <c r="AA622" s="9" t="s">
        <v>478</v>
      </c>
      <c r="AB622" s="9" t="s">
        <v>30</v>
      </c>
      <c r="AC622" s="9"/>
      <c r="AD622" s="9"/>
    </row>
    <row r="623" spans="1:30" x14ac:dyDescent="0.3">
      <c r="A623">
        <v>2020</v>
      </c>
      <c r="B623" t="s">
        <v>519</v>
      </c>
      <c r="C623" t="s">
        <v>596</v>
      </c>
      <c r="L623" s="9"/>
      <c r="M623" s="9"/>
      <c r="N623" s="9"/>
      <c r="O623" s="9" t="s">
        <v>193</v>
      </c>
      <c r="P623" s="9"/>
      <c r="Q623" s="9"/>
      <c r="S623" s="14"/>
      <c r="T623" s="11"/>
      <c r="U623" s="11"/>
      <c r="V623" s="17">
        <f>COUNTA(TableAllYears[[#This Row],[Thermal Cycling]:[PID+ (2014)]])</f>
        <v>1</v>
      </c>
      <c r="W623" s="9" t="s">
        <v>630</v>
      </c>
      <c r="X623" s="9" t="s">
        <v>105</v>
      </c>
      <c r="Y623" s="9"/>
      <c r="Z623" s="9"/>
      <c r="AA623" s="9" t="s">
        <v>478</v>
      </c>
      <c r="AB623" s="9" t="s">
        <v>30</v>
      </c>
      <c r="AC623" s="9"/>
      <c r="AD623" s="9"/>
    </row>
    <row r="624" spans="1:30" x14ac:dyDescent="0.3">
      <c r="A624">
        <v>2020</v>
      </c>
      <c r="B624" t="s">
        <v>598</v>
      </c>
      <c r="C624" t="s">
        <v>596</v>
      </c>
      <c r="L624" s="9"/>
      <c r="M624" s="9" t="s">
        <v>193</v>
      </c>
      <c r="N624" s="9"/>
      <c r="O624" s="9"/>
      <c r="P624" s="9"/>
      <c r="Q624" s="9"/>
      <c r="S624" s="14"/>
      <c r="T624" s="11"/>
      <c r="U624" s="11"/>
      <c r="V624" s="17">
        <f>COUNTA(TableAllYears[[#This Row],[Thermal Cycling]:[PID+ (2014)]])</f>
        <v>1</v>
      </c>
      <c r="W624" s="9" t="s">
        <v>630</v>
      </c>
      <c r="X624" s="9" t="s">
        <v>105</v>
      </c>
      <c r="Y624" s="9"/>
      <c r="Z624" s="9"/>
      <c r="AA624" s="9" t="s">
        <v>478</v>
      </c>
      <c r="AB624" s="9" t="s">
        <v>30</v>
      </c>
      <c r="AC624" s="9"/>
      <c r="AD624" s="9"/>
    </row>
    <row r="625" spans="1:30" x14ac:dyDescent="0.3">
      <c r="A625">
        <v>2019</v>
      </c>
      <c r="B625" t="s">
        <v>520</v>
      </c>
      <c r="C625" t="s">
        <v>596</v>
      </c>
      <c r="L625" s="9"/>
      <c r="M625" s="9"/>
      <c r="N625" s="9" t="s">
        <v>193</v>
      </c>
      <c r="O625" s="9"/>
      <c r="P625" s="9"/>
      <c r="Q625" s="9"/>
      <c r="S625" s="14"/>
      <c r="T625" s="11"/>
      <c r="U625" s="11"/>
      <c r="V625" s="17">
        <f>COUNTA(TableAllYears[[#This Row],[Thermal Cycling]:[PID+ (2014)]])</f>
        <v>1</v>
      </c>
      <c r="W625" s="9" t="s">
        <v>105</v>
      </c>
      <c r="X625" s="9" t="s">
        <v>630</v>
      </c>
      <c r="Y625" s="9"/>
      <c r="Z625" s="9"/>
      <c r="AA625" s="9" t="s">
        <v>30</v>
      </c>
      <c r="AB625" s="9" t="s">
        <v>478</v>
      </c>
      <c r="AC625" s="9"/>
      <c r="AD625" s="9"/>
    </row>
    <row r="626" spans="1:30" x14ac:dyDescent="0.3">
      <c r="A626" s="9">
        <v>2024</v>
      </c>
      <c r="B626" s="9" t="s">
        <v>825</v>
      </c>
      <c r="C626" s="9" t="s">
        <v>110</v>
      </c>
      <c r="D626" t="s">
        <v>430</v>
      </c>
      <c r="E626">
        <v>430</v>
      </c>
      <c r="F626">
        <v>475</v>
      </c>
      <c r="G626" s="9" t="s">
        <v>32</v>
      </c>
      <c r="H626" s="9" t="s">
        <v>826</v>
      </c>
      <c r="I626" s="9"/>
      <c r="J626" s="9"/>
      <c r="K626" s="9">
        <v>210</v>
      </c>
      <c r="L626" s="9">
        <v>35</v>
      </c>
      <c r="M626" s="9" t="s">
        <v>193</v>
      </c>
      <c r="N626" s="9" t="s">
        <v>193</v>
      </c>
      <c r="O626" s="9" t="s">
        <v>193</v>
      </c>
      <c r="P626" s="9" t="s">
        <v>193</v>
      </c>
      <c r="Q626" s="9"/>
      <c r="S626" s="14">
        <v>50</v>
      </c>
      <c r="T626" s="11"/>
      <c r="U626" s="11"/>
      <c r="V626" s="17">
        <f>COUNTA(TableAllYears[[#This Row],[Thermal Cycling]:[PID+ (2014)]])</f>
        <v>5</v>
      </c>
      <c r="W626" t="s">
        <v>444</v>
      </c>
      <c r="AA626" s="9" t="s">
        <v>113</v>
      </c>
      <c r="AB626" s="9"/>
      <c r="AC626" s="9"/>
      <c r="AD626" s="9"/>
    </row>
    <row r="627" spans="1:30" x14ac:dyDescent="0.3">
      <c r="A627" s="9">
        <v>2024</v>
      </c>
      <c r="B627" s="9" t="s">
        <v>828</v>
      </c>
      <c r="C627" s="9" t="s">
        <v>110</v>
      </c>
      <c r="D627" t="s">
        <v>430</v>
      </c>
      <c r="E627">
        <v>430</v>
      </c>
      <c r="F627">
        <v>475</v>
      </c>
      <c r="G627" s="9" t="s">
        <v>32</v>
      </c>
      <c r="H627" s="9" t="s">
        <v>826</v>
      </c>
      <c r="I627" s="9"/>
      <c r="J627" s="9"/>
      <c r="K627" s="9">
        <v>210</v>
      </c>
      <c r="L627" s="9">
        <v>35</v>
      </c>
      <c r="M627" s="9" t="s">
        <v>193</v>
      </c>
      <c r="N627" s="9" t="s">
        <v>193</v>
      </c>
      <c r="O627" s="9" t="s">
        <v>193</v>
      </c>
      <c r="P627" s="9" t="s">
        <v>193</v>
      </c>
      <c r="Q627" s="9"/>
      <c r="S627" s="14">
        <v>50</v>
      </c>
      <c r="T627" s="11"/>
      <c r="U627" s="11"/>
      <c r="V627" s="17">
        <f>COUNTA(TableAllYears[[#This Row],[Thermal Cycling]:[PID+ (2014)]])</f>
        <v>5</v>
      </c>
      <c r="W627" t="s">
        <v>444</v>
      </c>
      <c r="AA627" s="9" t="s">
        <v>113</v>
      </c>
      <c r="AB627" s="9"/>
      <c r="AC627" s="9"/>
      <c r="AD627" s="9"/>
    </row>
    <row r="628" spans="1:30" x14ac:dyDescent="0.3">
      <c r="A628" s="9">
        <v>2024</v>
      </c>
      <c r="B628" s="9" t="s">
        <v>231</v>
      </c>
      <c r="C628" s="9" t="s">
        <v>110</v>
      </c>
      <c r="D628" t="s">
        <v>429</v>
      </c>
      <c r="E628">
        <v>530</v>
      </c>
      <c r="F628">
        <v>575</v>
      </c>
      <c r="G628" s="9" t="s">
        <v>28</v>
      </c>
      <c r="H628" s="9" t="s">
        <v>13</v>
      </c>
      <c r="I628" s="9"/>
      <c r="J628" s="9"/>
      <c r="K628" s="9">
        <v>210</v>
      </c>
      <c r="L628" s="9">
        <v>35</v>
      </c>
      <c r="M628" s="9" t="s">
        <v>193</v>
      </c>
      <c r="N628" s="9" t="s">
        <v>193</v>
      </c>
      <c r="O628" s="9" t="s">
        <v>193</v>
      </c>
      <c r="P628" s="9"/>
      <c r="Q628" s="9" t="s">
        <v>193</v>
      </c>
      <c r="S628" s="14">
        <v>40</v>
      </c>
      <c r="T628" s="11"/>
      <c r="U628" s="11"/>
      <c r="V628" s="17">
        <f>COUNTA(TableAllYears[[#This Row],[Thermal Cycling]:[PID+ (2014)]])</f>
        <v>5</v>
      </c>
      <c r="W628" t="s">
        <v>1138</v>
      </c>
      <c r="X628" t="s">
        <v>444</v>
      </c>
      <c r="AA628" s="9" t="s">
        <v>30</v>
      </c>
      <c r="AB628" s="9" t="s">
        <v>113</v>
      </c>
      <c r="AC628" s="9"/>
      <c r="AD628" s="9"/>
    </row>
    <row r="629" spans="1:30" x14ac:dyDescent="0.3">
      <c r="A629" s="9">
        <v>2024</v>
      </c>
      <c r="B629" s="9" t="s">
        <v>232</v>
      </c>
      <c r="C629" s="9" t="s">
        <v>110</v>
      </c>
      <c r="D629" t="s">
        <v>434</v>
      </c>
      <c r="E629">
        <v>480</v>
      </c>
      <c r="F629">
        <v>525</v>
      </c>
      <c r="G629" s="9" t="s">
        <v>28</v>
      </c>
      <c r="H629" s="9" t="s">
        <v>13</v>
      </c>
      <c r="I629" s="9"/>
      <c r="J629" s="9"/>
      <c r="K629" s="9">
        <v>210</v>
      </c>
      <c r="L629" s="9">
        <v>35</v>
      </c>
      <c r="M629" s="9" t="s">
        <v>193</v>
      </c>
      <c r="N629" s="9" t="s">
        <v>193</v>
      </c>
      <c r="O629" s="9" t="s">
        <v>193</v>
      </c>
      <c r="P629" s="9"/>
      <c r="Q629" s="9" t="s">
        <v>193</v>
      </c>
      <c r="S629" s="14">
        <v>40</v>
      </c>
      <c r="T629" s="11"/>
      <c r="U629" s="11"/>
      <c r="V629" s="17">
        <f>COUNTA(TableAllYears[[#This Row],[Thermal Cycling]:[PID+ (2014)]])</f>
        <v>5</v>
      </c>
      <c r="W629" t="s">
        <v>1138</v>
      </c>
      <c r="X629" t="s">
        <v>444</v>
      </c>
      <c r="AA629" s="9" t="s">
        <v>30</v>
      </c>
      <c r="AB629" s="9" t="s">
        <v>113</v>
      </c>
      <c r="AC629" s="9"/>
      <c r="AD629" s="9"/>
    </row>
    <row r="630" spans="1:30" x14ac:dyDescent="0.3">
      <c r="A630" s="9">
        <v>2024</v>
      </c>
      <c r="B630" s="9" t="s">
        <v>234</v>
      </c>
      <c r="C630" s="9" t="s">
        <v>110</v>
      </c>
      <c r="D630" t="s">
        <v>429</v>
      </c>
      <c r="E630">
        <v>530</v>
      </c>
      <c r="F630">
        <v>575</v>
      </c>
      <c r="G630" s="9" t="s">
        <v>28</v>
      </c>
      <c r="H630" s="9" t="s">
        <v>13</v>
      </c>
      <c r="I630" s="9"/>
      <c r="J630" s="9"/>
      <c r="K630" s="9">
        <v>210</v>
      </c>
      <c r="L630" s="9">
        <v>35</v>
      </c>
      <c r="M630" s="9" t="s">
        <v>193</v>
      </c>
      <c r="N630" s="9" t="s">
        <v>193</v>
      </c>
      <c r="O630" s="9" t="s">
        <v>193</v>
      </c>
      <c r="P630" s="9"/>
      <c r="Q630" s="9" t="s">
        <v>193</v>
      </c>
      <c r="S630" s="14">
        <v>40</v>
      </c>
      <c r="T630" s="11"/>
      <c r="U630" s="11"/>
      <c r="V630" s="17">
        <f>COUNTA(TableAllYears[[#This Row],[Thermal Cycling]:[PID+ (2014)]])</f>
        <v>5</v>
      </c>
      <c r="W630" t="s">
        <v>1138</v>
      </c>
      <c r="X630" t="s">
        <v>444</v>
      </c>
      <c r="AA630" s="9" t="s">
        <v>30</v>
      </c>
      <c r="AB630" s="9" t="s">
        <v>113</v>
      </c>
      <c r="AC630" s="9"/>
      <c r="AD630" s="9"/>
    </row>
    <row r="631" spans="1:30" x14ac:dyDescent="0.3">
      <c r="A631" s="9">
        <v>2024</v>
      </c>
      <c r="B631" s="9" t="s">
        <v>829</v>
      </c>
      <c r="C631" s="9" t="s">
        <v>110</v>
      </c>
      <c r="D631" t="s">
        <v>192</v>
      </c>
      <c r="E631">
        <v>380</v>
      </c>
      <c r="F631">
        <v>425</v>
      </c>
      <c r="G631" s="9" t="s">
        <v>32</v>
      </c>
      <c r="H631" s="9" t="s">
        <v>826</v>
      </c>
      <c r="I631" s="9"/>
      <c r="J631" s="9"/>
      <c r="K631" s="9">
        <v>210</v>
      </c>
      <c r="L631" s="9">
        <v>35</v>
      </c>
      <c r="M631" s="9" t="s">
        <v>193</v>
      </c>
      <c r="N631" s="9" t="s">
        <v>193</v>
      </c>
      <c r="O631" s="9"/>
      <c r="P631" s="9" t="s">
        <v>193</v>
      </c>
      <c r="Q631" s="9"/>
      <c r="S631" s="14">
        <v>50</v>
      </c>
      <c r="T631" s="11"/>
      <c r="U631" s="11"/>
      <c r="V631" s="17">
        <f>COUNTA(TableAllYears[[#This Row],[Thermal Cycling]:[PID+ (2014)]])</f>
        <v>4</v>
      </c>
      <c r="W631" t="s">
        <v>444</v>
      </c>
      <c r="AA631" s="9" t="s">
        <v>113</v>
      </c>
      <c r="AB631" s="9"/>
      <c r="AC631" s="9"/>
      <c r="AD631" s="9"/>
    </row>
    <row r="632" spans="1:30" x14ac:dyDescent="0.3">
      <c r="A632">
        <v>2022</v>
      </c>
      <c r="B632" t="s">
        <v>114</v>
      </c>
      <c r="C632" t="s">
        <v>110</v>
      </c>
      <c r="D632" t="s">
        <v>46</v>
      </c>
      <c r="E632">
        <v>405</v>
      </c>
      <c r="F632">
        <v>450</v>
      </c>
      <c r="G632" t="s">
        <v>32</v>
      </c>
      <c r="H632" t="s">
        <v>73</v>
      </c>
      <c r="I632">
        <v>72</v>
      </c>
      <c r="J632" t="s">
        <v>15</v>
      </c>
      <c r="K632">
        <v>161.69999999999999</v>
      </c>
      <c r="L632" s="9"/>
      <c r="M632" s="9" t="s">
        <v>193</v>
      </c>
      <c r="N632" s="9" t="s">
        <v>193</v>
      </c>
      <c r="O632" s="9" t="s">
        <v>193</v>
      </c>
      <c r="P632" s="9"/>
      <c r="Q632" s="9"/>
      <c r="S632" s="14"/>
      <c r="T632" s="11"/>
      <c r="U632" s="11"/>
      <c r="V632" s="17">
        <f>COUNTA(TableAllYears[[#This Row],[Thermal Cycling]:[PID+ (2014)]])</f>
        <v>3</v>
      </c>
      <c r="W632" s="9" t="s">
        <v>112</v>
      </c>
      <c r="X632" s="9"/>
      <c r="Y632" s="9"/>
      <c r="Z632" s="9"/>
      <c r="AA632" s="9" t="s">
        <v>113</v>
      </c>
      <c r="AB632" s="9"/>
      <c r="AC632" s="9"/>
      <c r="AD632" s="9"/>
    </row>
    <row r="633" spans="1:30" x14ac:dyDescent="0.3">
      <c r="A633">
        <v>2022</v>
      </c>
      <c r="B633" t="s">
        <v>111</v>
      </c>
      <c r="C633" t="s">
        <v>110</v>
      </c>
      <c r="D633" t="s">
        <v>46</v>
      </c>
      <c r="E633">
        <v>405</v>
      </c>
      <c r="F633">
        <v>450</v>
      </c>
      <c r="G633" t="s">
        <v>32</v>
      </c>
      <c r="H633" t="s">
        <v>73</v>
      </c>
      <c r="I633">
        <v>72</v>
      </c>
      <c r="J633" t="s">
        <v>15</v>
      </c>
      <c r="K633">
        <v>161.69999999999999</v>
      </c>
      <c r="L633" s="9"/>
      <c r="M633" s="9" t="s">
        <v>193</v>
      </c>
      <c r="N633" s="9" t="s">
        <v>193</v>
      </c>
      <c r="O633" s="9" t="s">
        <v>193</v>
      </c>
      <c r="P633" s="9"/>
      <c r="Q633" s="9"/>
      <c r="S633" s="14"/>
      <c r="T633" s="11"/>
      <c r="U633" s="11"/>
      <c r="V633" s="17">
        <f>COUNTA(TableAllYears[[#This Row],[Thermal Cycling]:[PID+ (2014)]])</f>
        <v>3</v>
      </c>
      <c r="W633" s="9" t="s">
        <v>112</v>
      </c>
      <c r="X633" s="9"/>
      <c r="Y633" s="9"/>
      <c r="Z633" s="9"/>
      <c r="AA633" s="9" t="s">
        <v>113</v>
      </c>
      <c r="AB633" s="9"/>
      <c r="AC633" s="9"/>
      <c r="AD633" s="9"/>
    </row>
    <row r="634" spans="1:30" x14ac:dyDescent="0.3">
      <c r="A634" s="9">
        <v>2024</v>
      </c>
      <c r="B634" s="9" t="s">
        <v>827</v>
      </c>
      <c r="C634" s="9" t="s">
        <v>110</v>
      </c>
      <c r="D634" t="s">
        <v>430</v>
      </c>
      <c r="E634">
        <v>430</v>
      </c>
      <c r="F634">
        <v>475</v>
      </c>
      <c r="G634" s="9" t="s">
        <v>32</v>
      </c>
      <c r="H634" s="9" t="s">
        <v>826</v>
      </c>
      <c r="I634" s="9"/>
      <c r="J634" s="9"/>
      <c r="K634" s="9">
        <v>210</v>
      </c>
      <c r="L634" s="9">
        <v>35</v>
      </c>
      <c r="M634" s="9"/>
      <c r="N634" s="9" t="s">
        <v>193</v>
      </c>
      <c r="O634" s="9"/>
      <c r="P634" s="9" t="s">
        <v>193</v>
      </c>
      <c r="Q634" s="9"/>
      <c r="S634" s="14"/>
      <c r="T634" s="11"/>
      <c r="U634" s="11"/>
      <c r="V634" s="17">
        <f>COUNTA(TableAllYears[[#This Row],[Thermal Cycling]:[PID+ (2014)]])</f>
        <v>2</v>
      </c>
      <c r="W634" t="s">
        <v>444</v>
      </c>
      <c r="AA634" s="9" t="s">
        <v>113</v>
      </c>
      <c r="AB634" s="9"/>
      <c r="AC634" s="9"/>
      <c r="AD634" s="9"/>
    </row>
    <row r="635" spans="1:30" x14ac:dyDescent="0.3">
      <c r="A635" s="9">
        <v>2024</v>
      </c>
      <c r="B635" s="9" t="s">
        <v>783</v>
      </c>
      <c r="C635" s="9" t="s">
        <v>110</v>
      </c>
      <c r="D635" t="s">
        <v>192</v>
      </c>
      <c r="E635">
        <v>380</v>
      </c>
      <c r="F635">
        <v>425</v>
      </c>
      <c r="G635" s="9" t="s">
        <v>32</v>
      </c>
      <c r="H635" s="9" t="s">
        <v>13</v>
      </c>
      <c r="I635" s="9"/>
      <c r="J635" s="9"/>
      <c r="K635" s="9">
        <v>210</v>
      </c>
      <c r="L635" s="9">
        <v>35</v>
      </c>
      <c r="M635" s="9"/>
      <c r="N635" s="9"/>
      <c r="O635" s="9"/>
      <c r="P635" s="9"/>
      <c r="Q635" s="9" t="s">
        <v>193</v>
      </c>
      <c r="S635" s="14"/>
      <c r="T635" s="11"/>
      <c r="U635" s="11"/>
      <c r="V635" s="17">
        <f>COUNTA(TableAllYears[[#This Row],[Thermal Cycling]:[PID+ (2014)]])</f>
        <v>1</v>
      </c>
      <c r="W635" t="s">
        <v>1138</v>
      </c>
      <c r="X635" t="s">
        <v>444</v>
      </c>
      <c r="AA635" s="9" t="s">
        <v>30</v>
      </c>
      <c r="AB635" s="9" t="s">
        <v>113</v>
      </c>
      <c r="AC635" s="9"/>
      <c r="AD635" s="9"/>
    </row>
    <row r="636" spans="1:30" x14ac:dyDescent="0.3">
      <c r="A636" s="9">
        <v>2024</v>
      </c>
      <c r="B636" s="9" t="s">
        <v>830</v>
      </c>
      <c r="C636" s="9" t="s">
        <v>110</v>
      </c>
      <c r="D636" t="s">
        <v>192</v>
      </c>
      <c r="E636">
        <v>380</v>
      </c>
      <c r="F636">
        <v>425</v>
      </c>
      <c r="G636" s="9" t="s">
        <v>32</v>
      </c>
      <c r="H636" s="9" t="s">
        <v>13</v>
      </c>
      <c r="I636" s="9"/>
      <c r="J636" s="9"/>
      <c r="K636" s="9">
        <v>210</v>
      </c>
      <c r="L636" s="9">
        <v>35</v>
      </c>
      <c r="M636" s="9"/>
      <c r="N636" s="9"/>
      <c r="O636" s="9"/>
      <c r="P636" s="9"/>
      <c r="Q636" s="9" t="s">
        <v>193</v>
      </c>
      <c r="S636" s="14"/>
      <c r="T636" s="11"/>
      <c r="U636" s="11"/>
      <c r="V636" s="17">
        <f>COUNTA(TableAllYears[[#This Row],[Thermal Cycling]:[PID+ (2014)]])</f>
        <v>1</v>
      </c>
      <c r="W636" t="s">
        <v>1138</v>
      </c>
      <c r="X636" t="s">
        <v>444</v>
      </c>
      <c r="AA636" s="9" t="s">
        <v>30</v>
      </c>
      <c r="AB636" s="9" t="s">
        <v>113</v>
      </c>
      <c r="AC636" s="9"/>
      <c r="AD636" s="9"/>
    </row>
    <row r="637" spans="1:30" x14ac:dyDescent="0.3">
      <c r="A637" s="9">
        <v>2024</v>
      </c>
      <c r="B637" s="9" t="s">
        <v>233</v>
      </c>
      <c r="C637" s="9" t="s">
        <v>110</v>
      </c>
      <c r="D637" t="s">
        <v>192</v>
      </c>
      <c r="E637">
        <v>380</v>
      </c>
      <c r="F637">
        <v>425</v>
      </c>
      <c r="G637" s="9" t="s">
        <v>32</v>
      </c>
      <c r="H637" s="9" t="s">
        <v>13</v>
      </c>
      <c r="I637" s="9"/>
      <c r="J637" s="9"/>
      <c r="K637" s="9">
        <v>210</v>
      </c>
      <c r="L637" s="9">
        <v>35</v>
      </c>
      <c r="M637" s="9"/>
      <c r="N637" s="9"/>
      <c r="O637" s="9"/>
      <c r="P637" s="9"/>
      <c r="Q637" s="9" t="s">
        <v>193</v>
      </c>
      <c r="S637" s="14"/>
      <c r="T637" s="11"/>
      <c r="U637" s="11"/>
      <c r="V637" s="17">
        <f>COUNTA(TableAllYears[[#This Row],[Thermal Cycling]:[PID+ (2014)]])</f>
        <v>1</v>
      </c>
      <c r="W637" t="s">
        <v>1138</v>
      </c>
      <c r="X637" t="s">
        <v>444</v>
      </c>
      <c r="AA637" s="9" t="s">
        <v>30</v>
      </c>
      <c r="AB637" s="9" t="s">
        <v>113</v>
      </c>
      <c r="AC637" s="9"/>
      <c r="AD637" s="9"/>
    </row>
    <row r="638" spans="1:30" x14ac:dyDescent="0.3">
      <c r="A638">
        <v>2023</v>
      </c>
      <c r="B638" t="s">
        <v>783</v>
      </c>
      <c r="C638" t="s">
        <v>110</v>
      </c>
      <c r="D638" t="s">
        <v>192</v>
      </c>
      <c r="E638">
        <v>380</v>
      </c>
      <c r="F638">
        <v>425</v>
      </c>
      <c r="G638" t="s">
        <v>32</v>
      </c>
      <c r="H638" t="s">
        <v>13</v>
      </c>
      <c r="I638">
        <v>260</v>
      </c>
      <c r="K638">
        <v>210</v>
      </c>
      <c r="L638" s="9"/>
      <c r="M638" s="9"/>
      <c r="N638" s="9"/>
      <c r="O638" s="9"/>
      <c r="P638" s="9"/>
      <c r="Q638" s="9" t="s">
        <v>193</v>
      </c>
      <c r="S638" s="14"/>
      <c r="T638" s="11"/>
      <c r="U638" s="11"/>
      <c r="V638" s="17">
        <f>COUNTA(TableAllYears[[#This Row],[Thermal Cycling]:[PID+ (2014)]])</f>
        <v>1</v>
      </c>
      <c r="W638" s="9" t="s">
        <v>444</v>
      </c>
      <c r="X638" s="9"/>
      <c r="Y638" s="9"/>
      <c r="Z638" s="9"/>
      <c r="AA638" s="9" t="s">
        <v>113</v>
      </c>
      <c r="AB638" s="9"/>
      <c r="AC638" s="9"/>
      <c r="AD638" s="9"/>
    </row>
    <row r="639" spans="1:30" x14ac:dyDescent="0.3">
      <c r="A639">
        <v>2023</v>
      </c>
      <c r="B639" t="s">
        <v>231</v>
      </c>
      <c r="C639" t="s">
        <v>110</v>
      </c>
      <c r="D639" t="s">
        <v>429</v>
      </c>
      <c r="E639">
        <v>530</v>
      </c>
      <c r="F639">
        <v>575</v>
      </c>
      <c r="G639" t="s">
        <v>28</v>
      </c>
      <c r="H639" t="s">
        <v>13</v>
      </c>
      <c r="I639">
        <v>345</v>
      </c>
      <c r="K639">
        <v>210</v>
      </c>
      <c r="L639" s="9"/>
      <c r="M639" s="9"/>
      <c r="N639" s="9"/>
      <c r="O639" s="9"/>
      <c r="P639" s="9"/>
      <c r="Q639" s="9" t="s">
        <v>193</v>
      </c>
      <c r="S639" s="14"/>
      <c r="T639" s="11"/>
      <c r="U639" s="11"/>
      <c r="V639" s="17">
        <f>COUNTA(TableAllYears[[#This Row],[Thermal Cycling]:[PID+ (2014)]])</f>
        <v>1</v>
      </c>
      <c r="W639" s="9" t="s">
        <v>444</v>
      </c>
      <c r="X639" s="9"/>
      <c r="Y639" s="9"/>
      <c r="Z639" s="9"/>
      <c r="AA639" s="9" t="s">
        <v>113</v>
      </c>
      <c r="AB639" s="9"/>
      <c r="AC639" s="9"/>
      <c r="AD639" s="9"/>
    </row>
    <row r="640" spans="1:30" x14ac:dyDescent="0.3">
      <c r="A640">
        <v>2023</v>
      </c>
      <c r="B640" t="s">
        <v>232</v>
      </c>
      <c r="C640" t="s">
        <v>110</v>
      </c>
      <c r="D640" t="s">
        <v>434</v>
      </c>
      <c r="E640">
        <v>480</v>
      </c>
      <c r="F640">
        <v>525</v>
      </c>
      <c r="G640" t="s">
        <v>28</v>
      </c>
      <c r="H640" t="s">
        <v>13</v>
      </c>
      <c r="I640">
        <v>315</v>
      </c>
      <c r="K640">
        <v>210</v>
      </c>
      <c r="L640" s="9"/>
      <c r="M640" s="9"/>
      <c r="N640" s="9"/>
      <c r="O640" s="9"/>
      <c r="P640" s="9"/>
      <c r="Q640" s="9" t="s">
        <v>193</v>
      </c>
      <c r="S640" s="14"/>
      <c r="T640" s="11"/>
      <c r="U640" s="11"/>
      <c r="V640" s="17">
        <f>COUNTA(TableAllYears[[#This Row],[Thermal Cycling]:[PID+ (2014)]])</f>
        <v>1</v>
      </c>
      <c r="W640" s="9" t="s">
        <v>444</v>
      </c>
      <c r="X640" s="9"/>
      <c r="Y640" s="9"/>
      <c r="Z640" s="9"/>
      <c r="AA640" s="9" t="s">
        <v>113</v>
      </c>
      <c r="AB640" s="9"/>
      <c r="AC640" s="9"/>
      <c r="AD640" s="9"/>
    </row>
    <row r="641" spans="1:30" x14ac:dyDescent="0.3">
      <c r="A641">
        <v>2023</v>
      </c>
      <c r="B641" t="s">
        <v>233</v>
      </c>
      <c r="C641" t="s">
        <v>110</v>
      </c>
      <c r="D641" t="s">
        <v>192</v>
      </c>
      <c r="E641">
        <v>380</v>
      </c>
      <c r="F641">
        <v>425</v>
      </c>
      <c r="G641" t="s">
        <v>32</v>
      </c>
      <c r="H641" t="s">
        <v>13</v>
      </c>
      <c r="I641">
        <v>260</v>
      </c>
      <c r="K641">
        <v>210</v>
      </c>
      <c r="L641" s="9"/>
      <c r="M641" s="9"/>
      <c r="N641" s="9"/>
      <c r="O641" s="9"/>
      <c r="P641" s="9"/>
      <c r="Q641" s="9" t="s">
        <v>193</v>
      </c>
      <c r="S641" s="14"/>
      <c r="T641" s="11"/>
      <c r="U641" s="11"/>
      <c r="V641" s="17">
        <f>COUNTA(TableAllYears[[#This Row],[Thermal Cycling]:[PID+ (2014)]])</f>
        <v>1</v>
      </c>
      <c r="W641" s="9" t="s">
        <v>444</v>
      </c>
      <c r="X641" s="9"/>
      <c r="Y641" s="9"/>
      <c r="Z641" s="9"/>
      <c r="AA641" s="9" t="s">
        <v>113</v>
      </c>
      <c r="AB641" s="9"/>
      <c r="AC641" s="9"/>
      <c r="AD641" s="9"/>
    </row>
    <row r="642" spans="1:30" x14ac:dyDescent="0.3">
      <c r="A642">
        <v>2023</v>
      </c>
      <c r="B642" t="s">
        <v>234</v>
      </c>
      <c r="C642" t="s">
        <v>110</v>
      </c>
      <c r="D642" t="s">
        <v>429</v>
      </c>
      <c r="E642">
        <v>530</v>
      </c>
      <c r="F642">
        <v>575</v>
      </c>
      <c r="G642" t="s">
        <v>28</v>
      </c>
      <c r="H642" t="s">
        <v>13</v>
      </c>
      <c r="I642">
        <v>345</v>
      </c>
      <c r="K642">
        <v>210</v>
      </c>
      <c r="L642" s="9"/>
      <c r="M642" s="9"/>
      <c r="N642" s="9"/>
      <c r="O642" s="9"/>
      <c r="P642" s="9"/>
      <c r="Q642" s="9" t="s">
        <v>193</v>
      </c>
      <c r="S642" s="14"/>
      <c r="T642" s="11"/>
      <c r="U642" s="11"/>
      <c r="V642" s="17">
        <f>COUNTA(TableAllYears[[#This Row],[Thermal Cycling]:[PID+ (2014)]])</f>
        <v>1</v>
      </c>
      <c r="W642" s="9" t="s">
        <v>444</v>
      </c>
      <c r="X642" s="9"/>
      <c r="Y642" s="9"/>
      <c r="Z642" s="9"/>
      <c r="AA642" s="9" t="s">
        <v>113</v>
      </c>
      <c r="AB642" s="9"/>
      <c r="AC642" s="9"/>
      <c r="AD642" s="9"/>
    </row>
    <row r="643" spans="1:30" x14ac:dyDescent="0.3">
      <c r="A643">
        <v>2021</v>
      </c>
      <c r="B643" t="s">
        <v>526</v>
      </c>
      <c r="C643" t="s">
        <v>521</v>
      </c>
      <c r="L643" s="9"/>
      <c r="M643" s="9" t="s">
        <v>193</v>
      </c>
      <c r="N643" s="9" t="s">
        <v>193</v>
      </c>
      <c r="O643" s="9" t="s">
        <v>193</v>
      </c>
      <c r="P643" s="9" t="s">
        <v>193</v>
      </c>
      <c r="Q643" s="9" t="s">
        <v>193</v>
      </c>
      <c r="S643" s="14"/>
      <c r="T643" s="11"/>
      <c r="U643" s="11"/>
      <c r="V643" s="17">
        <f>COUNTA(TableAllYears[[#This Row],[Thermal Cycling]:[PID+ (2014)]])</f>
        <v>5</v>
      </c>
      <c r="W643" s="9"/>
      <c r="X643" s="9"/>
      <c r="Y643" s="9"/>
      <c r="Z643" s="9"/>
      <c r="AA643" s="9"/>
      <c r="AB643" s="9"/>
      <c r="AC643" s="9"/>
      <c r="AD643" s="9"/>
    </row>
    <row r="644" spans="1:30" x14ac:dyDescent="0.3">
      <c r="A644">
        <v>2021</v>
      </c>
      <c r="B644" t="s">
        <v>522</v>
      </c>
      <c r="C644" t="s">
        <v>521</v>
      </c>
      <c r="L644" s="9"/>
      <c r="M644" s="9" t="s">
        <v>193</v>
      </c>
      <c r="N644" s="9" t="s">
        <v>193</v>
      </c>
      <c r="O644" s="9" t="s">
        <v>193</v>
      </c>
      <c r="P644" s="9" t="s">
        <v>193</v>
      </c>
      <c r="Q644" s="9" t="s">
        <v>193</v>
      </c>
      <c r="S644" s="14"/>
      <c r="T644" s="11"/>
      <c r="U644" s="11"/>
      <c r="V644" s="17">
        <f>COUNTA(TableAllYears[[#This Row],[Thermal Cycling]:[PID+ (2014)]])</f>
        <v>5</v>
      </c>
      <c r="W644" s="9"/>
      <c r="X644" s="9"/>
      <c r="Y644" s="9"/>
      <c r="Z644" s="9"/>
      <c r="AA644" s="9"/>
      <c r="AB644" s="9"/>
      <c r="AC644" s="9"/>
      <c r="AD644" s="9"/>
    </row>
    <row r="645" spans="1:30" x14ac:dyDescent="0.3">
      <c r="A645">
        <v>2021</v>
      </c>
      <c r="B645" t="s">
        <v>527</v>
      </c>
      <c r="C645" t="s">
        <v>521</v>
      </c>
      <c r="L645" s="9"/>
      <c r="M645" s="9" t="s">
        <v>193</v>
      </c>
      <c r="N645" s="9" t="s">
        <v>193</v>
      </c>
      <c r="O645" s="9" t="s">
        <v>193</v>
      </c>
      <c r="P645" s="9" t="s">
        <v>193</v>
      </c>
      <c r="Q645" s="9" t="s">
        <v>193</v>
      </c>
      <c r="S645" s="14"/>
      <c r="T645" s="11"/>
      <c r="U645" s="11"/>
      <c r="V645" s="17">
        <f>COUNTA(TableAllYears[[#This Row],[Thermal Cycling]:[PID+ (2014)]])</f>
        <v>5</v>
      </c>
      <c r="W645" s="9"/>
      <c r="X645" s="9"/>
      <c r="Y645" s="9"/>
      <c r="Z645" s="9"/>
      <c r="AA645" s="9"/>
      <c r="AB645" s="9"/>
      <c r="AC645" s="9"/>
      <c r="AD645" s="9"/>
    </row>
    <row r="646" spans="1:30" x14ac:dyDescent="0.3">
      <c r="A646">
        <v>2021</v>
      </c>
      <c r="B646" t="s">
        <v>523</v>
      </c>
      <c r="C646" t="s">
        <v>521</v>
      </c>
      <c r="L646" s="9"/>
      <c r="M646" s="9" t="s">
        <v>193</v>
      </c>
      <c r="N646" s="9" t="s">
        <v>193</v>
      </c>
      <c r="O646" s="9" t="s">
        <v>193</v>
      </c>
      <c r="P646" s="9" t="s">
        <v>193</v>
      </c>
      <c r="Q646" s="9" t="s">
        <v>193</v>
      </c>
      <c r="S646" s="14"/>
      <c r="T646" s="11"/>
      <c r="U646" s="11"/>
      <c r="V646" s="17">
        <f>COUNTA(TableAllYears[[#This Row],[Thermal Cycling]:[PID+ (2014)]])</f>
        <v>5</v>
      </c>
      <c r="W646" s="9"/>
      <c r="X646" s="9"/>
      <c r="Y646" s="9"/>
      <c r="Z646" s="9"/>
      <c r="AA646" s="9"/>
      <c r="AB646" s="9"/>
      <c r="AC646" s="9"/>
      <c r="AD646" s="9"/>
    </row>
    <row r="647" spans="1:30" x14ac:dyDescent="0.3">
      <c r="A647">
        <v>2017</v>
      </c>
      <c r="B647" t="s">
        <v>713</v>
      </c>
      <c r="C647" t="s">
        <v>521</v>
      </c>
      <c r="L647" s="9"/>
      <c r="M647" s="9" t="s">
        <v>193</v>
      </c>
      <c r="N647" s="9" t="s">
        <v>193</v>
      </c>
      <c r="O647" s="9" t="s">
        <v>193</v>
      </c>
      <c r="P647" s="9" t="s">
        <v>193</v>
      </c>
      <c r="Q647" s="9"/>
      <c r="S647" s="14"/>
      <c r="T647" s="11" t="s">
        <v>193</v>
      </c>
      <c r="U647" s="11"/>
      <c r="V647" s="17">
        <f>COUNTA(TableAllYears[[#This Row],[Thermal Cycling]:[PID+ (2014)]])</f>
        <v>5</v>
      </c>
      <c r="W647" s="9" t="s">
        <v>755</v>
      </c>
      <c r="X647" s="9"/>
      <c r="Y647" s="9"/>
      <c r="Z647" s="9"/>
      <c r="AA647" s="9" t="s">
        <v>476</v>
      </c>
      <c r="AB647" s="9"/>
      <c r="AC647" s="9"/>
      <c r="AD647" s="9"/>
    </row>
    <row r="648" spans="1:30" x14ac:dyDescent="0.3">
      <c r="A648">
        <v>2018</v>
      </c>
      <c r="B648" t="s">
        <v>676</v>
      </c>
      <c r="C648" t="s">
        <v>521</v>
      </c>
      <c r="L648" s="9"/>
      <c r="M648" s="9" t="s">
        <v>193</v>
      </c>
      <c r="N648" s="9" t="s">
        <v>193</v>
      </c>
      <c r="O648" s="9" t="s">
        <v>193</v>
      </c>
      <c r="P648" s="9" t="s">
        <v>193</v>
      </c>
      <c r="Q648" s="9"/>
      <c r="S648" s="14"/>
      <c r="T648" s="11"/>
      <c r="U648" s="11"/>
      <c r="V648" s="17">
        <f>COUNTA(TableAllYears[[#This Row],[Thermal Cycling]:[PID+ (2014)]])</f>
        <v>4</v>
      </c>
      <c r="W648" s="9" t="s">
        <v>444</v>
      </c>
      <c r="X648" s="9"/>
      <c r="Y648" s="9"/>
      <c r="Z648" s="9"/>
      <c r="AA648" s="9" t="s">
        <v>113</v>
      </c>
      <c r="AB648" s="9"/>
      <c r="AC648" s="9"/>
      <c r="AD648" s="9"/>
    </row>
    <row r="649" spans="1:30" x14ac:dyDescent="0.3">
      <c r="A649">
        <v>2021</v>
      </c>
      <c r="B649" t="s">
        <v>528</v>
      </c>
      <c r="C649" t="s">
        <v>521</v>
      </c>
      <c r="L649" s="9"/>
      <c r="M649" s="9" t="s">
        <v>193</v>
      </c>
      <c r="N649" s="9"/>
      <c r="O649" s="9"/>
      <c r="P649" s="9" t="s">
        <v>193</v>
      </c>
      <c r="Q649" s="9" t="s">
        <v>193</v>
      </c>
      <c r="S649" s="14"/>
      <c r="T649" s="11"/>
      <c r="U649" s="11"/>
      <c r="V649" s="17">
        <f>COUNTA(TableAllYears[[#This Row],[Thermal Cycling]:[PID+ (2014)]])</f>
        <v>3</v>
      </c>
      <c r="W649" s="9"/>
      <c r="X649" s="9"/>
      <c r="Y649" s="9"/>
      <c r="Z649" s="9"/>
      <c r="AA649" s="9"/>
      <c r="AB649" s="9"/>
      <c r="AC649" s="9"/>
      <c r="AD649" s="9"/>
    </row>
    <row r="650" spans="1:30" x14ac:dyDescent="0.3">
      <c r="A650">
        <v>2021</v>
      </c>
      <c r="B650" t="s">
        <v>524</v>
      </c>
      <c r="C650" t="s">
        <v>521</v>
      </c>
      <c r="L650" s="9"/>
      <c r="M650" s="9" t="s">
        <v>193</v>
      </c>
      <c r="N650" s="9"/>
      <c r="O650" s="9"/>
      <c r="P650" s="9" t="s">
        <v>193</v>
      </c>
      <c r="Q650" s="9" t="s">
        <v>193</v>
      </c>
      <c r="S650" s="14"/>
      <c r="T650" s="11"/>
      <c r="U650" s="11"/>
      <c r="V650" s="17">
        <f>COUNTA(TableAllYears[[#This Row],[Thermal Cycling]:[PID+ (2014)]])</f>
        <v>3</v>
      </c>
      <c r="W650" s="9"/>
      <c r="X650" s="9"/>
      <c r="Y650" s="9"/>
      <c r="Z650" s="9"/>
      <c r="AA650" s="9"/>
      <c r="AB650" s="9"/>
      <c r="AC650" s="9"/>
      <c r="AD650" s="9"/>
    </row>
    <row r="651" spans="1:30" x14ac:dyDescent="0.3">
      <c r="A651">
        <v>2021</v>
      </c>
      <c r="B651" t="s">
        <v>529</v>
      </c>
      <c r="C651" t="s">
        <v>521</v>
      </c>
      <c r="L651" s="9"/>
      <c r="M651" s="9" t="s">
        <v>193</v>
      </c>
      <c r="N651" s="9"/>
      <c r="O651" s="9"/>
      <c r="P651" s="9" t="s">
        <v>193</v>
      </c>
      <c r="Q651" s="9" t="s">
        <v>193</v>
      </c>
      <c r="S651" s="14"/>
      <c r="T651" s="11"/>
      <c r="U651" s="11"/>
      <c r="V651" s="17">
        <f>COUNTA(TableAllYears[[#This Row],[Thermal Cycling]:[PID+ (2014)]])</f>
        <v>3</v>
      </c>
      <c r="W651" s="9"/>
      <c r="X651" s="9"/>
      <c r="Y651" s="9"/>
      <c r="Z651" s="9"/>
      <c r="AA651" s="9"/>
      <c r="AB651" s="9"/>
      <c r="AC651" s="9"/>
      <c r="AD651" s="9"/>
    </row>
    <row r="652" spans="1:30" x14ac:dyDescent="0.3">
      <c r="A652">
        <v>2021</v>
      </c>
      <c r="B652" t="s">
        <v>530</v>
      </c>
      <c r="C652" t="s">
        <v>521</v>
      </c>
      <c r="L652" s="9"/>
      <c r="M652" s="9" t="s">
        <v>193</v>
      </c>
      <c r="N652" s="9" t="s">
        <v>193</v>
      </c>
      <c r="O652" s="9"/>
      <c r="P652" s="9" t="s">
        <v>193</v>
      </c>
      <c r="Q652" s="9"/>
      <c r="S652" s="14"/>
      <c r="T652" s="11"/>
      <c r="U652" s="11"/>
      <c r="V652" s="17">
        <f>COUNTA(TableAllYears[[#This Row],[Thermal Cycling]:[PID+ (2014)]])</f>
        <v>3</v>
      </c>
      <c r="W652" s="9"/>
      <c r="X652" s="9"/>
      <c r="Y652" s="9"/>
      <c r="Z652" s="9"/>
      <c r="AA652" s="9"/>
      <c r="AB652" s="9"/>
      <c r="AC652" s="9"/>
      <c r="AD652" s="9"/>
    </row>
    <row r="653" spans="1:30" x14ac:dyDescent="0.3">
      <c r="A653">
        <v>2021</v>
      </c>
      <c r="B653" t="s">
        <v>114</v>
      </c>
      <c r="C653" t="s">
        <v>521</v>
      </c>
      <c r="L653" s="9"/>
      <c r="M653" s="9"/>
      <c r="N653" s="9" t="s">
        <v>193</v>
      </c>
      <c r="O653" s="9"/>
      <c r="P653" s="9"/>
      <c r="Q653" s="9" t="s">
        <v>193</v>
      </c>
      <c r="S653" s="14"/>
      <c r="T653" s="11"/>
      <c r="U653" s="11"/>
      <c r="V653" s="17">
        <f>COUNTA(TableAllYears[[#This Row],[Thermal Cycling]:[PID+ (2014)]])</f>
        <v>2</v>
      </c>
      <c r="W653" s="9"/>
      <c r="X653" s="9"/>
      <c r="Y653" s="9"/>
      <c r="Z653" s="9"/>
      <c r="AA653" s="9"/>
      <c r="AB653" s="9"/>
      <c r="AC653" s="9"/>
      <c r="AD653" s="9"/>
    </row>
    <row r="654" spans="1:30" x14ac:dyDescent="0.3">
      <c r="A654">
        <v>2021</v>
      </c>
      <c r="B654" t="s">
        <v>525</v>
      </c>
      <c r="C654" t="s">
        <v>521</v>
      </c>
      <c r="L654" s="9"/>
      <c r="M654" s="9"/>
      <c r="N654" s="9"/>
      <c r="O654" s="9"/>
      <c r="P654" s="9" t="s">
        <v>193</v>
      </c>
      <c r="Q654" s="9" t="s">
        <v>193</v>
      </c>
      <c r="S654" s="14"/>
      <c r="T654" s="11"/>
      <c r="U654" s="11"/>
      <c r="V654" s="17">
        <f>COUNTA(TableAllYears[[#This Row],[Thermal Cycling]:[PID+ (2014)]])</f>
        <v>2</v>
      </c>
      <c r="W654" s="9"/>
      <c r="X654" s="9"/>
      <c r="Y654" s="9"/>
      <c r="Z654" s="9"/>
      <c r="AA654" s="9"/>
      <c r="AB654" s="9"/>
      <c r="AC654" s="9"/>
      <c r="AD654" s="9"/>
    </row>
    <row r="655" spans="1:30" x14ac:dyDescent="0.3">
      <c r="A655">
        <v>2021</v>
      </c>
      <c r="B655" t="s">
        <v>111</v>
      </c>
      <c r="C655" t="s">
        <v>521</v>
      </c>
      <c r="L655" s="9"/>
      <c r="M655" s="9"/>
      <c r="N655" s="9" t="s">
        <v>193</v>
      </c>
      <c r="O655" s="9"/>
      <c r="P655" s="9"/>
      <c r="Q655" s="9" t="s">
        <v>193</v>
      </c>
      <c r="S655" s="14"/>
      <c r="T655" s="11"/>
      <c r="U655" s="11"/>
      <c r="V655" s="17">
        <f>COUNTA(TableAllYears[[#This Row],[Thermal Cycling]:[PID+ (2014)]])</f>
        <v>2</v>
      </c>
      <c r="W655" s="9"/>
      <c r="X655" s="9"/>
      <c r="Y655" s="9"/>
      <c r="Z655" s="9"/>
      <c r="AA655" s="9"/>
      <c r="AB655" s="9"/>
      <c r="AC655" s="9"/>
      <c r="AD655" s="9"/>
    </row>
    <row r="656" spans="1:30" x14ac:dyDescent="0.3">
      <c r="A656">
        <v>2021</v>
      </c>
      <c r="B656" t="s">
        <v>531</v>
      </c>
      <c r="C656" t="s">
        <v>521</v>
      </c>
      <c r="L656" s="9"/>
      <c r="M656" s="9" t="s">
        <v>193</v>
      </c>
      <c r="N656" s="9"/>
      <c r="O656" s="9"/>
      <c r="P656" s="9" t="s">
        <v>193</v>
      </c>
      <c r="Q656" s="9"/>
      <c r="S656" s="14"/>
      <c r="T656" s="11"/>
      <c r="U656" s="11"/>
      <c r="V656" s="17">
        <f>COUNTA(TableAllYears[[#This Row],[Thermal Cycling]:[PID+ (2014)]])</f>
        <v>2</v>
      </c>
      <c r="W656" s="9"/>
      <c r="X656" s="9"/>
      <c r="Y656" s="9"/>
      <c r="Z656" s="9"/>
      <c r="AA656" s="9"/>
      <c r="AB656" s="9"/>
      <c r="AC656" s="9"/>
      <c r="AD656" s="9"/>
    </row>
    <row r="657" spans="1:30" x14ac:dyDescent="0.3">
      <c r="A657">
        <v>2021</v>
      </c>
      <c r="B657" t="s">
        <v>563</v>
      </c>
      <c r="C657" t="s">
        <v>521</v>
      </c>
      <c r="L657" s="9"/>
      <c r="M657" s="9" t="s">
        <v>193</v>
      </c>
      <c r="N657" s="9"/>
      <c r="O657" s="9"/>
      <c r="P657" s="9" t="s">
        <v>193</v>
      </c>
      <c r="Q657" s="9"/>
      <c r="S657" s="14"/>
      <c r="T657" s="11"/>
      <c r="U657" s="11"/>
      <c r="V657" s="17">
        <f>COUNTA(TableAllYears[[#This Row],[Thermal Cycling]:[PID+ (2014)]])</f>
        <v>2</v>
      </c>
      <c r="W657" s="9"/>
      <c r="X657" s="9"/>
      <c r="Y657" s="9"/>
      <c r="Z657" s="9"/>
      <c r="AA657" s="9"/>
      <c r="AB657" s="9"/>
      <c r="AC657" s="9"/>
      <c r="AD657" s="9"/>
    </row>
    <row r="658" spans="1:30" x14ac:dyDescent="0.3">
      <c r="A658">
        <v>2020</v>
      </c>
      <c r="B658" t="s">
        <v>522</v>
      </c>
      <c r="C658" t="s">
        <v>521</v>
      </c>
      <c r="L658" s="9"/>
      <c r="M658" s="9"/>
      <c r="N658" s="9"/>
      <c r="O658" s="9"/>
      <c r="P658" s="9" t="s">
        <v>193</v>
      </c>
      <c r="Q658" s="9"/>
      <c r="S658" s="14"/>
      <c r="T658" s="11"/>
      <c r="U658" s="11"/>
      <c r="V658" s="17">
        <f>COUNTA(TableAllYears[[#This Row],[Thermal Cycling]:[PID+ (2014)]])</f>
        <v>1</v>
      </c>
      <c r="W658" s="9" t="s">
        <v>112</v>
      </c>
      <c r="X658" s="9"/>
      <c r="Y658" s="9"/>
      <c r="Z658" s="9"/>
      <c r="AA658" s="9" t="s">
        <v>113</v>
      </c>
      <c r="AB658" s="9"/>
      <c r="AC658" s="9"/>
      <c r="AD658" s="9"/>
    </row>
    <row r="659" spans="1:30" x14ac:dyDescent="0.3">
      <c r="A659" s="9">
        <v>2024</v>
      </c>
      <c r="B659" s="9" t="s">
        <v>1053</v>
      </c>
      <c r="C659" s="9" t="s">
        <v>1052</v>
      </c>
      <c r="D659" t="s">
        <v>192</v>
      </c>
      <c r="E659">
        <v>380</v>
      </c>
      <c r="F659">
        <v>425</v>
      </c>
      <c r="G659" s="9" t="s">
        <v>32</v>
      </c>
      <c r="H659" s="9" t="s">
        <v>141</v>
      </c>
      <c r="I659" s="9"/>
      <c r="J659" s="9"/>
      <c r="K659" s="9">
        <v>166</v>
      </c>
      <c r="L659" s="9">
        <v>83</v>
      </c>
      <c r="M659" s="9" t="s">
        <v>193</v>
      </c>
      <c r="N659" s="9" t="s">
        <v>193</v>
      </c>
      <c r="O659" s="9" t="s">
        <v>193</v>
      </c>
      <c r="P659" s="9" t="s">
        <v>193</v>
      </c>
      <c r="Q659" s="9" t="s">
        <v>193</v>
      </c>
      <c r="S659" s="14">
        <v>50</v>
      </c>
      <c r="T659" s="11"/>
      <c r="U659" s="11"/>
      <c r="V659" s="17">
        <f>COUNTA(TableAllYears[[#This Row],[Thermal Cycling]:[PID+ (2014)]])</f>
        <v>6</v>
      </c>
      <c r="W659" t="s">
        <v>1136</v>
      </c>
      <c r="X659" t="s">
        <v>1137</v>
      </c>
      <c r="AA659" s="9" t="s">
        <v>1116</v>
      </c>
      <c r="AB659" s="9" t="s">
        <v>1117</v>
      </c>
      <c r="AC659" s="9"/>
      <c r="AD659" s="9"/>
    </row>
    <row r="660" spans="1:30" x14ac:dyDescent="0.3">
      <c r="A660" s="9">
        <v>2024</v>
      </c>
      <c r="B660" s="9" t="s">
        <v>1055</v>
      </c>
      <c r="C660" s="9" t="s">
        <v>1052</v>
      </c>
      <c r="D660" t="s">
        <v>192</v>
      </c>
      <c r="E660">
        <v>380</v>
      </c>
      <c r="F660">
        <v>425</v>
      </c>
      <c r="G660" s="9" t="s">
        <v>32</v>
      </c>
      <c r="H660" s="9" t="s">
        <v>141</v>
      </c>
      <c r="I660" s="9"/>
      <c r="J660" s="9"/>
      <c r="K660" s="9">
        <v>166</v>
      </c>
      <c r="L660" s="9">
        <v>83</v>
      </c>
      <c r="M660" s="9" t="s">
        <v>193</v>
      </c>
      <c r="N660" s="9"/>
      <c r="O660" s="9" t="s">
        <v>193</v>
      </c>
      <c r="P660" s="9" t="s">
        <v>193</v>
      </c>
      <c r="Q660" s="9" t="s">
        <v>193</v>
      </c>
      <c r="S660" s="14">
        <v>50</v>
      </c>
      <c r="T660" s="11"/>
      <c r="U660" s="11"/>
      <c r="V660" s="17">
        <f>COUNTA(TableAllYears[[#This Row],[Thermal Cycling]:[PID+ (2014)]])</f>
        <v>5</v>
      </c>
      <c r="W660" t="s">
        <v>1136</v>
      </c>
      <c r="X660" t="s">
        <v>1137</v>
      </c>
      <c r="AA660" s="9" t="s">
        <v>1116</v>
      </c>
      <c r="AB660" s="9" t="s">
        <v>1117</v>
      </c>
      <c r="AC660" s="9"/>
      <c r="AD660" s="9"/>
    </row>
    <row r="661" spans="1:30" x14ac:dyDescent="0.3">
      <c r="A661" s="9">
        <v>2024</v>
      </c>
      <c r="B661" s="9" t="s">
        <v>1054</v>
      </c>
      <c r="C661" s="9" t="s">
        <v>1052</v>
      </c>
      <c r="D661" t="s">
        <v>192</v>
      </c>
      <c r="E661">
        <v>380</v>
      </c>
      <c r="F661">
        <v>425</v>
      </c>
      <c r="G661" s="9" t="s">
        <v>28</v>
      </c>
      <c r="H661" s="9" t="s">
        <v>141</v>
      </c>
      <c r="I661" s="9"/>
      <c r="J661" s="9"/>
      <c r="K661" s="9">
        <v>166</v>
      </c>
      <c r="L661" s="9">
        <v>83</v>
      </c>
      <c r="M661" s="9"/>
      <c r="N661" s="9" t="s">
        <v>193</v>
      </c>
      <c r="O661" s="9"/>
      <c r="P661" s="9"/>
      <c r="Q661" s="9" t="s">
        <v>193</v>
      </c>
      <c r="R661" t="s">
        <v>193</v>
      </c>
      <c r="S661" s="14"/>
      <c r="T661" s="11"/>
      <c r="U661" s="11"/>
      <c r="V661" s="17">
        <f>COUNTA(TableAllYears[[#This Row],[Thermal Cycling]:[PID+ (2014)]])</f>
        <v>3</v>
      </c>
      <c r="W661" t="s">
        <v>1136</v>
      </c>
      <c r="X661" t="s">
        <v>1137</v>
      </c>
      <c r="AA661" s="9" t="s">
        <v>1116</v>
      </c>
      <c r="AB661" s="9" t="s">
        <v>1117</v>
      </c>
      <c r="AC661" s="9"/>
      <c r="AD661" s="9"/>
    </row>
    <row r="662" spans="1:30" x14ac:dyDescent="0.3">
      <c r="A662" s="9">
        <v>2024</v>
      </c>
      <c r="B662" s="9" t="s">
        <v>1056</v>
      </c>
      <c r="C662" s="9" t="s">
        <v>1052</v>
      </c>
      <c r="D662" t="s">
        <v>429</v>
      </c>
      <c r="E662">
        <v>530</v>
      </c>
      <c r="F662">
        <v>575</v>
      </c>
      <c r="G662" s="9" t="s">
        <v>28</v>
      </c>
      <c r="H662" s="9" t="s">
        <v>141</v>
      </c>
      <c r="I662" s="9"/>
      <c r="J662" s="9"/>
      <c r="K662" s="9">
        <v>182</v>
      </c>
      <c r="L662" s="9">
        <v>91</v>
      </c>
      <c r="M662" s="9"/>
      <c r="N662" s="9"/>
      <c r="O662" s="9" t="s">
        <v>193</v>
      </c>
      <c r="P662" s="9" t="s">
        <v>193</v>
      </c>
      <c r="Q662" s="9" t="s">
        <v>193</v>
      </c>
      <c r="S662" s="14"/>
      <c r="T662" s="11"/>
      <c r="U662" s="11"/>
      <c r="V662" s="17">
        <f>COUNTA(TableAllYears[[#This Row],[Thermal Cycling]:[PID+ (2014)]])</f>
        <v>3</v>
      </c>
      <c r="W662" t="s">
        <v>1136</v>
      </c>
      <c r="X662" t="s">
        <v>1137</v>
      </c>
      <c r="AA662" s="9" t="s">
        <v>1116</v>
      </c>
      <c r="AB662" s="9" t="s">
        <v>1117</v>
      </c>
      <c r="AC662" s="9"/>
      <c r="AD662" s="9"/>
    </row>
    <row r="663" spans="1:30" x14ac:dyDescent="0.3">
      <c r="A663" s="9">
        <v>2024</v>
      </c>
      <c r="B663" s="9" t="s">
        <v>1058</v>
      </c>
      <c r="C663" s="9" t="s">
        <v>1057</v>
      </c>
      <c r="D663" t="s">
        <v>192</v>
      </c>
      <c r="E663">
        <v>380</v>
      </c>
      <c r="F663">
        <v>425</v>
      </c>
      <c r="G663" s="9" t="s">
        <v>32</v>
      </c>
      <c r="H663" s="9" t="s">
        <v>13</v>
      </c>
      <c r="I663" s="9"/>
      <c r="J663" s="9"/>
      <c r="K663" s="9">
        <v>182</v>
      </c>
      <c r="L663" s="9">
        <v>91</v>
      </c>
      <c r="M663" s="9"/>
      <c r="N663" s="9"/>
      <c r="O663" s="9"/>
      <c r="P663" s="9"/>
      <c r="Q663" s="9"/>
      <c r="S663" s="14">
        <v>50</v>
      </c>
      <c r="T663" s="11"/>
      <c r="U663" s="11"/>
      <c r="V663" s="17">
        <f>COUNTA(TableAllYears[[#This Row],[Thermal Cycling]:[PID+ (2014)]])</f>
        <v>1</v>
      </c>
      <c r="W663" t="s">
        <v>1139</v>
      </c>
      <c r="AA663" s="9" t="s">
        <v>476</v>
      </c>
      <c r="AB663" s="9"/>
      <c r="AC663" s="9"/>
      <c r="AD663" s="9"/>
    </row>
    <row r="664" spans="1:30" x14ac:dyDescent="0.3">
      <c r="A664" s="9">
        <v>2024</v>
      </c>
      <c r="B664" s="9" t="s">
        <v>1064</v>
      </c>
      <c r="C664" s="9" t="s">
        <v>1059</v>
      </c>
      <c r="D664" t="s">
        <v>429</v>
      </c>
      <c r="E664">
        <v>530</v>
      </c>
      <c r="F664">
        <v>575</v>
      </c>
      <c r="G664" s="9" t="s">
        <v>28</v>
      </c>
      <c r="H664" s="9" t="s">
        <v>13</v>
      </c>
      <c r="I664" s="9"/>
      <c r="J664" s="9"/>
      <c r="K664" s="9">
        <v>182</v>
      </c>
      <c r="L664" s="9">
        <v>91</v>
      </c>
      <c r="M664" s="9" t="s">
        <v>193</v>
      </c>
      <c r="N664" s="9" t="s">
        <v>193</v>
      </c>
      <c r="O664" s="9" t="s">
        <v>193</v>
      </c>
      <c r="P664" s="9" t="s">
        <v>193</v>
      </c>
      <c r="Q664" s="9" t="s">
        <v>193</v>
      </c>
      <c r="R664" t="s">
        <v>193</v>
      </c>
      <c r="S664" s="14">
        <v>40</v>
      </c>
      <c r="T664" s="11"/>
      <c r="U664" s="11"/>
      <c r="V664" s="17">
        <f>COUNTA(TableAllYears[[#This Row],[Thermal Cycling]:[PID+ (2014)]])</f>
        <v>7</v>
      </c>
      <c r="W664" t="s">
        <v>187</v>
      </c>
      <c r="X664" t="s">
        <v>1140</v>
      </c>
      <c r="AA664" s="9" t="s">
        <v>188</v>
      </c>
      <c r="AB664" s="9" t="s">
        <v>864</v>
      </c>
      <c r="AC664" s="9"/>
      <c r="AD664" s="9"/>
    </row>
    <row r="665" spans="1:30" x14ac:dyDescent="0.3">
      <c r="A665" s="9">
        <v>2024</v>
      </c>
      <c r="B665" s="9" t="s">
        <v>1060</v>
      </c>
      <c r="C665" s="9" t="s">
        <v>1059</v>
      </c>
      <c r="D665" t="s">
        <v>430</v>
      </c>
      <c r="E665">
        <v>430</v>
      </c>
      <c r="F665">
        <v>475</v>
      </c>
      <c r="G665" s="9" t="s">
        <v>28</v>
      </c>
      <c r="H665" s="9" t="s">
        <v>13</v>
      </c>
      <c r="I665" s="9"/>
      <c r="J665" s="9"/>
      <c r="K665" s="9">
        <v>182</v>
      </c>
      <c r="L665" s="9">
        <v>91</v>
      </c>
      <c r="M665" s="9" t="s">
        <v>193</v>
      </c>
      <c r="N665" s="9" t="s">
        <v>193</v>
      </c>
      <c r="O665" s="9" t="s">
        <v>193</v>
      </c>
      <c r="P665" s="9" t="s">
        <v>193</v>
      </c>
      <c r="Q665" s="9" t="s">
        <v>193</v>
      </c>
      <c r="S665" s="14">
        <v>40</v>
      </c>
      <c r="T665" s="11"/>
      <c r="U665" s="11"/>
      <c r="V665" s="17">
        <f>COUNTA(TableAllYears[[#This Row],[Thermal Cycling]:[PID+ (2014)]])</f>
        <v>6</v>
      </c>
      <c r="W665" t="s">
        <v>187</v>
      </c>
      <c r="X665" t="s">
        <v>1140</v>
      </c>
      <c r="AA665" s="9" t="s">
        <v>188</v>
      </c>
      <c r="AB665" s="9" t="s">
        <v>864</v>
      </c>
      <c r="AC665" s="9"/>
      <c r="AD665" s="9"/>
    </row>
    <row r="666" spans="1:30" x14ac:dyDescent="0.3">
      <c r="A666" s="9">
        <v>2024</v>
      </c>
      <c r="B666" s="9" t="s">
        <v>1062</v>
      </c>
      <c r="C666" s="9" t="s">
        <v>1059</v>
      </c>
      <c r="D666" t="s">
        <v>434</v>
      </c>
      <c r="E666">
        <v>480</v>
      </c>
      <c r="F666">
        <v>525</v>
      </c>
      <c r="G666" s="9" t="s">
        <v>28</v>
      </c>
      <c r="H666" s="9" t="s">
        <v>13</v>
      </c>
      <c r="I666" s="9"/>
      <c r="J666" s="9"/>
      <c r="K666" s="9">
        <v>182</v>
      </c>
      <c r="L666" s="9">
        <v>91</v>
      </c>
      <c r="M666" s="9" t="s">
        <v>193</v>
      </c>
      <c r="N666" s="9" t="s">
        <v>193</v>
      </c>
      <c r="O666" s="9" t="s">
        <v>193</v>
      </c>
      <c r="P666" s="9" t="s">
        <v>193</v>
      </c>
      <c r="Q666" s="9" t="s">
        <v>193</v>
      </c>
      <c r="S666" s="14">
        <v>40</v>
      </c>
      <c r="T666" s="11"/>
      <c r="U666" s="11"/>
      <c r="V666" s="17">
        <f>COUNTA(TableAllYears[[#This Row],[Thermal Cycling]:[PID+ (2014)]])</f>
        <v>6</v>
      </c>
      <c r="W666" t="s">
        <v>187</v>
      </c>
      <c r="X666" t="s">
        <v>1140</v>
      </c>
      <c r="AA666" s="9" t="s">
        <v>188</v>
      </c>
      <c r="AB666" s="9" t="s">
        <v>864</v>
      </c>
      <c r="AC666" s="9"/>
      <c r="AD666" s="9"/>
    </row>
    <row r="667" spans="1:30" x14ac:dyDescent="0.3">
      <c r="A667" s="9">
        <v>2024</v>
      </c>
      <c r="B667" s="9" t="s">
        <v>1065</v>
      </c>
      <c r="C667" s="9" t="s">
        <v>1059</v>
      </c>
      <c r="D667" t="s">
        <v>431</v>
      </c>
      <c r="E667">
        <v>580</v>
      </c>
      <c r="F667">
        <v>625</v>
      </c>
      <c r="G667" s="9" t="s">
        <v>28</v>
      </c>
      <c r="H667" s="9" t="s">
        <v>55</v>
      </c>
      <c r="I667" s="9"/>
      <c r="J667" s="9"/>
      <c r="K667" s="9">
        <v>182</v>
      </c>
      <c r="L667" s="9">
        <v>91</v>
      </c>
      <c r="M667" s="9"/>
      <c r="N667" s="9"/>
      <c r="O667" s="9" t="s">
        <v>193</v>
      </c>
      <c r="P667" s="9" t="s">
        <v>193</v>
      </c>
      <c r="Q667" s="9" t="s">
        <v>193</v>
      </c>
      <c r="R667" t="s">
        <v>193</v>
      </c>
      <c r="S667" s="14"/>
      <c r="T667" s="11"/>
      <c r="U667" s="11"/>
      <c r="V667" s="17">
        <f>COUNTA(TableAllYears[[#This Row],[Thermal Cycling]:[PID+ (2014)]])</f>
        <v>4</v>
      </c>
      <c r="W667" t="s">
        <v>187</v>
      </c>
      <c r="X667" t="s">
        <v>1140</v>
      </c>
      <c r="AA667" s="9" t="s">
        <v>188</v>
      </c>
      <c r="AB667" s="9" t="s">
        <v>864</v>
      </c>
      <c r="AC667" s="9"/>
      <c r="AD667" s="9"/>
    </row>
    <row r="668" spans="1:30" x14ac:dyDescent="0.3">
      <c r="A668" s="9">
        <v>2024</v>
      </c>
      <c r="B668" s="9" t="s">
        <v>1061</v>
      </c>
      <c r="C668" s="9" t="s">
        <v>1059</v>
      </c>
      <c r="D668" t="s">
        <v>434</v>
      </c>
      <c r="E668">
        <v>480</v>
      </c>
      <c r="F668">
        <v>525</v>
      </c>
      <c r="G668" s="9" t="s">
        <v>28</v>
      </c>
      <c r="H668" s="9" t="s">
        <v>55</v>
      </c>
      <c r="I668" s="9"/>
      <c r="J668" s="9"/>
      <c r="K668" s="9">
        <v>182</v>
      </c>
      <c r="L668" s="9">
        <v>91</v>
      </c>
      <c r="M668" s="9"/>
      <c r="N668" s="9"/>
      <c r="O668" s="9" t="s">
        <v>193</v>
      </c>
      <c r="P668" s="9" t="s">
        <v>193</v>
      </c>
      <c r="Q668" s="9" t="s">
        <v>193</v>
      </c>
      <c r="S668" s="14"/>
      <c r="T668" s="11"/>
      <c r="U668" s="11"/>
      <c r="V668" s="17">
        <f>COUNTA(TableAllYears[[#This Row],[Thermal Cycling]:[PID+ (2014)]])</f>
        <v>3</v>
      </c>
      <c r="W668" t="s">
        <v>187</v>
      </c>
      <c r="X668" t="s">
        <v>1140</v>
      </c>
      <c r="AA668" s="9" t="s">
        <v>188</v>
      </c>
      <c r="AB668" s="9" t="s">
        <v>864</v>
      </c>
      <c r="AC668" s="9"/>
      <c r="AD668" s="9"/>
    </row>
    <row r="669" spans="1:30" x14ac:dyDescent="0.3">
      <c r="A669" s="9">
        <v>2024</v>
      </c>
      <c r="B669" s="9" t="s">
        <v>1063</v>
      </c>
      <c r="C669" s="9" t="s">
        <v>1059</v>
      </c>
      <c r="D669" t="s">
        <v>429</v>
      </c>
      <c r="E669">
        <v>530</v>
      </c>
      <c r="F669">
        <v>575</v>
      </c>
      <c r="G669" s="9" t="s">
        <v>28</v>
      </c>
      <c r="H669" s="9" t="s">
        <v>55</v>
      </c>
      <c r="I669" s="9"/>
      <c r="J669" s="9"/>
      <c r="K669" s="9">
        <v>182</v>
      </c>
      <c r="L669" s="9">
        <v>91</v>
      </c>
      <c r="M669" s="9"/>
      <c r="N669" s="9"/>
      <c r="O669" s="9" t="s">
        <v>193</v>
      </c>
      <c r="P669" s="9" t="s">
        <v>193</v>
      </c>
      <c r="Q669" s="9" t="s">
        <v>193</v>
      </c>
      <c r="S669" s="14"/>
      <c r="T669" s="11"/>
      <c r="U669" s="11"/>
      <c r="V669" s="17">
        <f>COUNTA(TableAllYears[[#This Row],[Thermal Cycling]:[PID+ (2014)]])</f>
        <v>3</v>
      </c>
      <c r="W669" t="s">
        <v>187</v>
      </c>
      <c r="X669" t="s">
        <v>1140</v>
      </c>
      <c r="AA669" s="9" t="s">
        <v>188</v>
      </c>
      <c r="AB669" s="9" t="s">
        <v>864</v>
      </c>
      <c r="AC669" s="9"/>
      <c r="AD669" s="9"/>
    </row>
    <row r="670" spans="1:30" x14ac:dyDescent="0.3">
      <c r="A670">
        <v>2017</v>
      </c>
      <c r="B670" t="s">
        <v>710</v>
      </c>
      <c r="C670" t="s">
        <v>672</v>
      </c>
      <c r="L670" s="9"/>
      <c r="M670" s="9" t="s">
        <v>193</v>
      </c>
      <c r="N670" s="9" t="s">
        <v>193</v>
      </c>
      <c r="O670" s="9" t="s">
        <v>193</v>
      </c>
      <c r="P670" s="9" t="s">
        <v>193</v>
      </c>
      <c r="Q670" s="9"/>
      <c r="S670" s="14"/>
      <c r="T670" s="11" t="s">
        <v>193</v>
      </c>
      <c r="U670" s="11"/>
      <c r="V670" s="17">
        <f>COUNTA(TableAllYears[[#This Row],[Thermal Cycling]:[PID+ (2014)]])</f>
        <v>5</v>
      </c>
      <c r="W670" s="9" t="s">
        <v>750</v>
      </c>
      <c r="X670" s="9"/>
      <c r="Y670" s="9"/>
      <c r="Z670" s="9"/>
      <c r="AA670" s="9" t="s">
        <v>743</v>
      </c>
      <c r="AB670" s="9"/>
      <c r="AC670" s="9"/>
      <c r="AD670" s="9"/>
    </row>
    <row r="671" spans="1:30" x14ac:dyDescent="0.3">
      <c r="A671">
        <v>2018</v>
      </c>
      <c r="B671" t="s">
        <v>674</v>
      </c>
      <c r="C671" t="s">
        <v>672</v>
      </c>
      <c r="L671" s="9"/>
      <c r="M671" s="9" t="s">
        <v>193</v>
      </c>
      <c r="N671" s="9" t="s">
        <v>193</v>
      </c>
      <c r="O671" s="9" t="s">
        <v>193</v>
      </c>
      <c r="P671" s="9"/>
      <c r="Q671" s="9"/>
      <c r="S671" s="14"/>
      <c r="T671" s="11"/>
      <c r="U671" s="11"/>
      <c r="V671" s="17">
        <f>COUNTA(TableAllYears[[#This Row],[Thermal Cycling]:[PID+ (2014)]])</f>
        <v>3</v>
      </c>
      <c r="W671" s="9" t="s">
        <v>628</v>
      </c>
      <c r="X671" s="9"/>
      <c r="Y671" s="9"/>
      <c r="Z671" s="9"/>
      <c r="AA671" s="9" t="s">
        <v>45</v>
      </c>
      <c r="AB671" s="9"/>
      <c r="AC671" s="9"/>
      <c r="AD671" s="9"/>
    </row>
    <row r="672" spans="1:30" x14ac:dyDescent="0.3">
      <c r="A672">
        <v>2017</v>
      </c>
      <c r="B672" t="s">
        <v>711</v>
      </c>
      <c r="C672" t="s">
        <v>672</v>
      </c>
      <c r="L672" s="9"/>
      <c r="M672" s="9" t="s">
        <v>193</v>
      </c>
      <c r="N672" s="9" t="s">
        <v>193</v>
      </c>
      <c r="O672" s="9" t="s">
        <v>193</v>
      </c>
      <c r="P672" s="9"/>
      <c r="Q672" s="9"/>
      <c r="S672" s="14"/>
      <c r="T672" s="11"/>
      <c r="U672" s="11"/>
      <c r="V672" s="17">
        <f>COUNTA(TableAllYears[[#This Row],[Thermal Cycling]:[PID+ (2014)]])</f>
        <v>3</v>
      </c>
      <c r="W672" s="9" t="s">
        <v>750</v>
      </c>
      <c r="X672" s="9"/>
      <c r="Y672" s="9"/>
      <c r="Z672" s="9"/>
      <c r="AA672" s="9" t="s">
        <v>743</v>
      </c>
      <c r="AB672" s="9"/>
      <c r="AC672" s="9"/>
      <c r="AD672" s="9"/>
    </row>
    <row r="673" spans="1:30" x14ac:dyDescent="0.3">
      <c r="A673">
        <v>2018</v>
      </c>
      <c r="B673" t="s">
        <v>673</v>
      </c>
      <c r="C673" t="s">
        <v>672</v>
      </c>
      <c r="L673" s="9"/>
      <c r="M673" s="9" t="s">
        <v>193</v>
      </c>
      <c r="N673" s="9"/>
      <c r="O673" s="9"/>
      <c r="P673" s="9"/>
      <c r="Q673" s="9"/>
      <c r="S673" s="14"/>
      <c r="T673" s="11"/>
      <c r="U673" s="11"/>
      <c r="V673" s="17">
        <f>COUNTA(TableAllYears[[#This Row],[Thermal Cycling]:[PID+ (2014)]])</f>
        <v>1</v>
      </c>
      <c r="W673" s="9" t="s">
        <v>628</v>
      </c>
      <c r="X673" s="9"/>
      <c r="Y673" s="9"/>
      <c r="Z673" s="9"/>
      <c r="AA673" s="9" t="s">
        <v>45</v>
      </c>
      <c r="AB673" s="9"/>
      <c r="AC673" s="9"/>
      <c r="AD673" s="9"/>
    </row>
    <row r="674" spans="1:30" x14ac:dyDescent="0.3">
      <c r="A674">
        <v>2020</v>
      </c>
      <c r="B674" t="s">
        <v>599</v>
      </c>
      <c r="C674" t="s">
        <v>600</v>
      </c>
      <c r="L674" s="9"/>
      <c r="M674" s="9" t="s">
        <v>193</v>
      </c>
      <c r="N674" s="9"/>
      <c r="O674" s="9"/>
      <c r="P674" s="9" t="s">
        <v>193</v>
      </c>
      <c r="Q674" s="9"/>
      <c r="R674" t="s">
        <v>193</v>
      </c>
      <c r="S674" s="14"/>
      <c r="T674" s="11"/>
      <c r="U674" s="11"/>
      <c r="V674" s="17">
        <f>COUNTA(TableAllYears[[#This Row],[Thermal Cycling]:[PID+ (2014)]])</f>
        <v>3</v>
      </c>
      <c r="W674" s="9" t="s">
        <v>631</v>
      </c>
      <c r="X674" s="9"/>
      <c r="Y674" s="9"/>
      <c r="Z674" s="9"/>
      <c r="AA674" s="9" t="s">
        <v>476</v>
      </c>
      <c r="AB674" s="9"/>
      <c r="AC674" s="9"/>
      <c r="AD674" s="9"/>
    </row>
    <row r="675" spans="1:30" x14ac:dyDescent="0.3">
      <c r="A675">
        <v>2018</v>
      </c>
      <c r="B675" t="s">
        <v>675</v>
      </c>
      <c r="C675" t="s">
        <v>600</v>
      </c>
      <c r="L675" s="9"/>
      <c r="M675" s="9" t="s">
        <v>193</v>
      </c>
      <c r="N675" s="9"/>
      <c r="O675" s="9" t="s">
        <v>193</v>
      </c>
      <c r="P675" s="9" t="s">
        <v>193</v>
      </c>
      <c r="Q675" s="9"/>
      <c r="S675" s="14"/>
      <c r="T675" s="11"/>
      <c r="U675" s="11"/>
      <c r="V675" s="17">
        <f>COUNTA(TableAllYears[[#This Row],[Thermal Cycling]:[PID+ (2014)]])</f>
        <v>3</v>
      </c>
      <c r="W675" s="9" t="s">
        <v>699</v>
      </c>
      <c r="X675" s="9"/>
      <c r="Y675" s="9"/>
      <c r="Z675" s="9"/>
      <c r="AA675" s="9" t="s">
        <v>478</v>
      </c>
      <c r="AB675" s="9"/>
      <c r="AC675" s="9"/>
      <c r="AD675" s="9"/>
    </row>
    <row r="676" spans="1:30" x14ac:dyDescent="0.3">
      <c r="A676">
        <v>2023</v>
      </c>
      <c r="B676" t="s">
        <v>235</v>
      </c>
      <c r="C676" t="s">
        <v>117</v>
      </c>
      <c r="D676" t="s">
        <v>192</v>
      </c>
      <c r="E676">
        <v>380</v>
      </c>
      <c r="F676">
        <v>425</v>
      </c>
      <c r="G676" t="s">
        <v>28</v>
      </c>
      <c r="H676" t="s">
        <v>13</v>
      </c>
      <c r="I676">
        <v>108</v>
      </c>
      <c r="K676">
        <v>182</v>
      </c>
      <c r="L676" s="9"/>
      <c r="M676" s="9" t="s">
        <v>193</v>
      </c>
      <c r="N676" s="9" t="s">
        <v>193</v>
      </c>
      <c r="O676" s="9" t="s">
        <v>193</v>
      </c>
      <c r="P676" s="9" t="s">
        <v>193</v>
      </c>
      <c r="Q676" s="9" t="s">
        <v>193</v>
      </c>
      <c r="S676" s="14"/>
      <c r="T676" s="11"/>
      <c r="U676" s="11"/>
      <c r="V676" s="17">
        <f>COUNTA(TableAllYears[[#This Row],[Thermal Cycling]:[PID+ (2014)]])</f>
        <v>5</v>
      </c>
      <c r="W676" s="9" t="s">
        <v>445</v>
      </c>
      <c r="X676" s="9"/>
      <c r="Y676" s="9"/>
      <c r="Z676" s="9"/>
      <c r="AA676" s="9" t="s">
        <v>30</v>
      </c>
      <c r="AB676" s="9"/>
      <c r="AC676" s="9"/>
      <c r="AD676" s="9"/>
    </row>
    <row r="677" spans="1:30" x14ac:dyDescent="0.3">
      <c r="A677">
        <v>2022</v>
      </c>
      <c r="B677" t="s">
        <v>116</v>
      </c>
      <c r="C677" t="s">
        <v>117</v>
      </c>
      <c r="D677" t="s">
        <v>12</v>
      </c>
      <c r="E677">
        <v>355</v>
      </c>
      <c r="F677">
        <v>400</v>
      </c>
      <c r="G677" t="s">
        <v>53</v>
      </c>
      <c r="H677" t="s">
        <v>13</v>
      </c>
      <c r="I677">
        <v>120</v>
      </c>
      <c r="J677" t="s">
        <v>29</v>
      </c>
      <c r="K677">
        <v>166</v>
      </c>
      <c r="L677" s="9"/>
      <c r="M677" s="9" t="s">
        <v>193</v>
      </c>
      <c r="N677" s="9" t="s">
        <v>193</v>
      </c>
      <c r="O677" s="9" t="s">
        <v>193</v>
      </c>
      <c r="P677" s="9" t="s">
        <v>193</v>
      </c>
      <c r="Q677" s="9" t="s">
        <v>193</v>
      </c>
      <c r="S677" s="14"/>
      <c r="T677" s="11"/>
      <c r="U677" s="11"/>
      <c r="V677" s="17">
        <f>COUNTA(TableAllYears[[#This Row],[Thermal Cycling]:[PID+ (2014)]])</f>
        <v>5</v>
      </c>
      <c r="W677" s="9" t="s">
        <v>115</v>
      </c>
      <c r="X677" s="9"/>
      <c r="Y677" s="9"/>
      <c r="Z677" s="9"/>
      <c r="AA677" s="9" t="s">
        <v>30</v>
      </c>
      <c r="AB677" s="9"/>
      <c r="AC677" s="9"/>
      <c r="AD677" s="9"/>
    </row>
    <row r="678" spans="1:30" x14ac:dyDescent="0.3">
      <c r="A678">
        <v>2022</v>
      </c>
      <c r="B678" t="s">
        <v>118</v>
      </c>
      <c r="C678" t="s">
        <v>117</v>
      </c>
      <c r="D678" t="s">
        <v>46</v>
      </c>
      <c r="E678">
        <v>405</v>
      </c>
      <c r="F678">
        <v>450</v>
      </c>
      <c r="G678" t="s">
        <v>53</v>
      </c>
      <c r="H678" t="s">
        <v>13</v>
      </c>
      <c r="I678">
        <v>144</v>
      </c>
      <c r="J678" t="s">
        <v>29</v>
      </c>
      <c r="K678">
        <v>166</v>
      </c>
      <c r="L678" s="9"/>
      <c r="M678" s="9" t="s">
        <v>193</v>
      </c>
      <c r="N678" s="9" t="s">
        <v>193</v>
      </c>
      <c r="O678" s="9" t="s">
        <v>193</v>
      </c>
      <c r="P678" s="9" t="s">
        <v>193</v>
      </c>
      <c r="Q678" s="9" t="s">
        <v>193</v>
      </c>
      <c r="S678" s="14"/>
      <c r="T678" s="11"/>
      <c r="U678" s="11"/>
      <c r="V678" s="17">
        <f>COUNTA(TableAllYears[[#This Row],[Thermal Cycling]:[PID+ (2014)]])</f>
        <v>5</v>
      </c>
      <c r="W678" s="9" t="s">
        <v>115</v>
      </c>
      <c r="X678" s="9"/>
      <c r="Y678" s="9"/>
      <c r="Z678" s="9"/>
      <c r="AA678" s="9" t="s">
        <v>30</v>
      </c>
      <c r="AB678" s="9"/>
      <c r="AC678" s="9"/>
      <c r="AD678" s="9"/>
    </row>
    <row r="679" spans="1:30" x14ac:dyDescent="0.3">
      <c r="A679">
        <v>2016</v>
      </c>
      <c r="C679" t="s">
        <v>117</v>
      </c>
      <c r="L679" s="9"/>
      <c r="M679" s="9" t="s">
        <v>193</v>
      </c>
      <c r="N679" s="9" t="s">
        <v>193</v>
      </c>
      <c r="O679" s="9" t="s">
        <v>193</v>
      </c>
      <c r="P679" s="9" t="s">
        <v>193</v>
      </c>
      <c r="Q679" s="9"/>
      <c r="S679" s="14"/>
      <c r="T679" s="11" t="s">
        <v>193</v>
      </c>
      <c r="U679" s="11"/>
      <c r="V679" s="17">
        <f>COUNTA(TableAllYears[[#This Row],[Thermal Cycling]:[PID+ (2014)]])</f>
        <v>5</v>
      </c>
      <c r="W679" s="9" t="s">
        <v>115</v>
      </c>
      <c r="X679" s="9"/>
      <c r="Y679" s="9"/>
      <c r="Z679" s="9"/>
      <c r="AA679" s="9" t="s">
        <v>30</v>
      </c>
      <c r="AB679" s="9"/>
      <c r="AC679" s="9"/>
      <c r="AD679" s="9"/>
    </row>
    <row r="680" spans="1:30" x14ac:dyDescent="0.3">
      <c r="A680">
        <v>2021</v>
      </c>
      <c r="B680" t="s">
        <v>118</v>
      </c>
      <c r="C680" t="s">
        <v>117</v>
      </c>
      <c r="L680" s="9"/>
      <c r="M680" s="9" t="s">
        <v>193</v>
      </c>
      <c r="N680" s="9"/>
      <c r="O680" s="9" t="s">
        <v>193</v>
      </c>
      <c r="P680" s="9" t="s">
        <v>193</v>
      </c>
      <c r="Q680" s="9" t="s">
        <v>193</v>
      </c>
      <c r="S680" s="14"/>
      <c r="T680" s="11"/>
      <c r="U680" s="11"/>
      <c r="V680" s="17">
        <f>COUNTA(TableAllYears[[#This Row],[Thermal Cycling]:[PID+ (2014)]])</f>
        <v>4</v>
      </c>
      <c r="W680" s="9"/>
      <c r="X680" s="9"/>
      <c r="Y680" s="9"/>
      <c r="Z680" s="9"/>
      <c r="AA680" s="9"/>
      <c r="AB680" s="9"/>
      <c r="AC680" s="9"/>
      <c r="AD680" s="9"/>
    </row>
    <row r="681" spans="1:30" x14ac:dyDescent="0.3">
      <c r="A681" s="9">
        <v>2024</v>
      </c>
      <c r="B681" s="9" t="s">
        <v>831</v>
      </c>
      <c r="C681" s="9" t="s">
        <v>117</v>
      </c>
      <c r="D681" t="s">
        <v>430</v>
      </c>
      <c r="E681">
        <v>430</v>
      </c>
      <c r="F681">
        <v>475</v>
      </c>
      <c r="G681" s="9" t="s">
        <v>28</v>
      </c>
      <c r="H681" s="9" t="s">
        <v>55</v>
      </c>
      <c r="I681" s="9"/>
      <c r="J681" s="9"/>
      <c r="K681" s="9">
        <v>182</v>
      </c>
      <c r="L681" s="9">
        <v>91</v>
      </c>
      <c r="M681" s="9"/>
      <c r="N681" s="9"/>
      <c r="O681" s="9"/>
      <c r="P681" s="9" t="s">
        <v>193</v>
      </c>
      <c r="Q681" s="9" t="s">
        <v>193</v>
      </c>
      <c r="R681" t="s">
        <v>193</v>
      </c>
      <c r="S681" s="14"/>
      <c r="T681" s="11"/>
      <c r="U681" s="11"/>
      <c r="V681" s="17">
        <f>COUNTA(TableAllYears[[#This Row],[Thermal Cycling]:[PID+ (2014)]])</f>
        <v>3</v>
      </c>
      <c r="W681" t="s">
        <v>445</v>
      </c>
      <c r="AA681" s="9" t="s">
        <v>30</v>
      </c>
      <c r="AB681" s="9"/>
      <c r="AC681" s="9"/>
      <c r="AD681" s="9"/>
    </row>
    <row r="682" spans="1:30" x14ac:dyDescent="0.3">
      <c r="A682">
        <v>2023</v>
      </c>
      <c r="B682" t="s">
        <v>236</v>
      </c>
      <c r="C682" t="s">
        <v>117</v>
      </c>
      <c r="D682" t="s">
        <v>430</v>
      </c>
      <c r="E682">
        <v>430</v>
      </c>
      <c r="F682">
        <v>475</v>
      </c>
      <c r="G682" t="s">
        <v>28</v>
      </c>
      <c r="H682" t="s">
        <v>13</v>
      </c>
      <c r="I682">
        <v>120</v>
      </c>
      <c r="K682">
        <v>182</v>
      </c>
      <c r="L682" s="9"/>
      <c r="M682" s="9"/>
      <c r="N682" s="9" t="s">
        <v>193</v>
      </c>
      <c r="O682" s="9"/>
      <c r="P682" s="9" t="s">
        <v>193</v>
      </c>
      <c r="Q682" s="9" t="s">
        <v>193</v>
      </c>
      <c r="S682" s="14"/>
      <c r="T682" s="11"/>
      <c r="U682" s="11"/>
      <c r="V682" s="17">
        <f>COUNTA(TableAllYears[[#This Row],[Thermal Cycling]:[PID+ (2014)]])</f>
        <v>3</v>
      </c>
      <c r="W682" s="9" t="s">
        <v>445</v>
      </c>
      <c r="X682" s="9"/>
      <c r="Y682" s="9"/>
      <c r="Z682" s="9"/>
      <c r="AA682" s="9" t="s">
        <v>30</v>
      </c>
      <c r="AB682" s="9"/>
      <c r="AC682" s="9"/>
      <c r="AD682" s="9"/>
    </row>
    <row r="683" spans="1:30" x14ac:dyDescent="0.3">
      <c r="A683">
        <v>2023</v>
      </c>
      <c r="B683" t="s">
        <v>237</v>
      </c>
      <c r="C683" t="s">
        <v>117</v>
      </c>
      <c r="D683" t="s">
        <v>434</v>
      </c>
      <c r="E683">
        <v>480</v>
      </c>
      <c r="F683">
        <v>525</v>
      </c>
      <c r="G683" t="s">
        <v>28</v>
      </c>
      <c r="H683" t="s">
        <v>13</v>
      </c>
      <c r="I683">
        <v>132</v>
      </c>
      <c r="K683">
        <v>182</v>
      </c>
      <c r="L683" s="9"/>
      <c r="M683" s="9"/>
      <c r="N683" s="9" t="s">
        <v>193</v>
      </c>
      <c r="O683" s="9"/>
      <c r="P683" s="9" t="s">
        <v>193</v>
      </c>
      <c r="Q683" s="9" t="s">
        <v>193</v>
      </c>
      <c r="S683" s="14"/>
      <c r="T683" s="11"/>
      <c r="U683" s="11"/>
      <c r="V683" s="17">
        <f>COUNTA(TableAllYears[[#This Row],[Thermal Cycling]:[PID+ (2014)]])</f>
        <v>3</v>
      </c>
      <c r="W683" s="9" t="s">
        <v>445</v>
      </c>
      <c r="X683" s="9"/>
      <c r="Y683" s="9"/>
      <c r="Z683" s="9"/>
      <c r="AA683" s="9" t="s">
        <v>30</v>
      </c>
      <c r="AB683" s="9"/>
      <c r="AC683" s="9"/>
      <c r="AD683" s="9"/>
    </row>
    <row r="684" spans="1:30" x14ac:dyDescent="0.3">
      <c r="A684">
        <v>2023</v>
      </c>
      <c r="B684" t="s">
        <v>238</v>
      </c>
      <c r="C684" t="s">
        <v>117</v>
      </c>
      <c r="D684" t="s">
        <v>429</v>
      </c>
      <c r="E684">
        <v>530</v>
      </c>
      <c r="F684">
        <v>575</v>
      </c>
      <c r="G684" t="s">
        <v>28</v>
      </c>
      <c r="H684" t="s">
        <v>13</v>
      </c>
      <c r="I684">
        <v>144</v>
      </c>
      <c r="K684">
        <v>182</v>
      </c>
      <c r="L684" s="9"/>
      <c r="M684" s="9"/>
      <c r="N684" s="9" t="s">
        <v>193</v>
      </c>
      <c r="O684" s="9"/>
      <c r="P684" s="9" t="s">
        <v>193</v>
      </c>
      <c r="Q684" s="9" t="s">
        <v>193</v>
      </c>
      <c r="S684" s="14"/>
      <c r="T684" s="11"/>
      <c r="U684" s="11"/>
      <c r="V684" s="17">
        <f>COUNTA(TableAllYears[[#This Row],[Thermal Cycling]:[PID+ (2014)]])</f>
        <v>3</v>
      </c>
      <c r="W684" s="9" t="s">
        <v>445</v>
      </c>
      <c r="X684" s="9"/>
      <c r="Y684" s="9"/>
      <c r="Z684" s="9"/>
      <c r="AA684" s="9" t="s">
        <v>30</v>
      </c>
      <c r="AB684" s="9"/>
      <c r="AC684" s="9"/>
      <c r="AD684" s="9"/>
    </row>
    <row r="685" spans="1:30" x14ac:dyDescent="0.3">
      <c r="A685" s="9">
        <v>2024</v>
      </c>
      <c r="B685" s="9" t="s">
        <v>832</v>
      </c>
      <c r="C685" s="9" t="s">
        <v>117</v>
      </c>
      <c r="D685" t="s">
        <v>434</v>
      </c>
      <c r="E685">
        <v>480</v>
      </c>
      <c r="F685">
        <v>525</v>
      </c>
      <c r="G685" s="9" t="s">
        <v>28</v>
      </c>
      <c r="H685" s="9" t="s">
        <v>55</v>
      </c>
      <c r="I685" s="9"/>
      <c r="J685" s="9"/>
      <c r="K685" s="9">
        <v>182</v>
      </c>
      <c r="L685" s="9">
        <v>91</v>
      </c>
      <c r="M685" s="9"/>
      <c r="N685" s="9"/>
      <c r="O685" s="9"/>
      <c r="P685" s="9" t="s">
        <v>193</v>
      </c>
      <c r="Q685" s="9" t="s">
        <v>193</v>
      </c>
      <c r="S685" s="14"/>
      <c r="T685" s="11"/>
      <c r="U685" s="11"/>
      <c r="V685" s="17">
        <f>COUNTA(TableAllYears[[#This Row],[Thermal Cycling]:[PID+ (2014)]])</f>
        <v>2</v>
      </c>
      <c r="W685" t="s">
        <v>445</v>
      </c>
      <c r="AA685" s="9" t="s">
        <v>30</v>
      </c>
      <c r="AB685" s="9"/>
      <c r="AC685" s="9"/>
      <c r="AD685" s="9"/>
    </row>
    <row r="686" spans="1:30" x14ac:dyDescent="0.3">
      <c r="A686" s="9">
        <v>2024</v>
      </c>
      <c r="B686" s="9" t="s">
        <v>833</v>
      </c>
      <c r="C686" s="9" t="s">
        <v>117</v>
      </c>
      <c r="D686" t="s">
        <v>429</v>
      </c>
      <c r="E686">
        <v>530</v>
      </c>
      <c r="F686">
        <v>575</v>
      </c>
      <c r="G686" s="9" t="s">
        <v>28</v>
      </c>
      <c r="H686" s="9" t="s">
        <v>55</v>
      </c>
      <c r="I686" s="9"/>
      <c r="J686" s="9"/>
      <c r="K686" s="9">
        <v>182</v>
      </c>
      <c r="L686" s="9">
        <v>91</v>
      </c>
      <c r="M686" s="9"/>
      <c r="N686" s="9"/>
      <c r="O686" s="9"/>
      <c r="P686" s="9" t="s">
        <v>193</v>
      </c>
      <c r="Q686" s="9" t="s">
        <v>193</v>
      </c>
      <c r="S686" s="14"/>
      <c r="T686" s="11"/>
      <c r="U686" s="11"/>
      <c r="V686" s="17">
        <f>COUNTA(TableAllYears[[#This Row],[Thermal Cycling]:[PID+ (2014)]])</f>
        <v>2</v>
      </c>
      <c r="W686" t="s">
        <v>445</v>
      </c>
      <c r="AA686" s="9" t="s">
        <v>30</v>
      </c>
      <c r="AB686" s="9"/>
      <c r="AC686" s="9"/>
      <c r="AD686" s="9"/>
    </row>
    <row r="687" spans="1:30" x14ac:dyDescent="0.3">
      <c r="A687" s="9">
        <v>2024</v>
      </c>
      <c r="B687" s="9" t="s">
        <v>834</v>
      </c>
      <c r="C687" s="9" t="s">
        <v>117</v>
      </c>
      <c r="D687" t="s">
        <v>431</v>
      </c>
      <c r="E687">
        <v>580</v>
      </c>
      <c r="F687">
        <v>625</v>
      </c>
      <c r="G687" s="9" t="s">
        <v>28</v>
      </c>
      <c r="H687" s="9" t="s">
        <v>55</v>
      </c>
      <c r="I687" s="9"/>
      <c r="J687" s="9"/>
      <c r="K687" s="9">
        <v>182</v>
      </c>
      <c r="L687" s="9">
        <v>91</v>
      </c>
      <c r="M687" s="9"/>
      <c r="N687" s="9"/>
      <c r="O687" s="9"/>
      <c r="P687" s="9" t="s">
        <v>193</v>
      </c>
      <c r="Q687" s="9" t="s">
        <v>193</v>
      </c>
      <c r="S687" s="14"/>
      <c r="T687" s="11"/>
      <c r="U687" s="11"/>
      <c r="V687" s="17">
        <f>COUNTA(TableAllYears[[#This Row],[Thermal Cycling]:[PID+ (2014)]])</f>
        <v>2</v>
      </c>
      <c r="W687" t="s">
        <v>445</v>
      </c>
      <c r="AA687" s="9" t="s">
        <v>30</v>
      </c>
      <c r="AB687" s="9"/>
      <c r="AC687" s="9"/>
      <c r="AD687" s="9"/>
    </row>
    <row r="688" spans="1:30" x14ac:dyDescent="0.3">
      <c r="A688">
        <v>2019</v>
      </c>
      <c r="B688" t="s">
        <v>654</v>
      </c>
      <c r="C688" t="s">
        <v>117</v>
      </c>
      <c r="L688" s="9"/>
      <c r="M688" s="9"/>
      <c r="N688" s="9" t="s">
        <v>193</v>
      </c>
      <c r="O688" s="9"/>
      <c r="P688" s="9" t="s">
        <v>193</v>
      </c>
      <c r="Q688" s="9"/>
      <c r="S688" s="14"/>
      <c r="T688" s="11"/>
      <c r="U688" s="11"/>
      <c r="V688" s="17">
        <f>COUNTA(TableAllYears[[#This Row],[Thermal Cycling]:[PID+ (2014)]])</f>
        <v>2</v>
      </c>
      <c r="W688" s="9" t="s">
        <v>115</v>
      </c>
      <c r="X688" s="9"/>
      <c r="Y688" s="9"/>
      <c r="Z688" s="9"/>
      <c r="AA688" s="9" t="s">
        <v>30</v>
      </c>
      <c r="AB688" s="9"/>
      <c r="AC688" s="9"/>
      <c r="AD688" s="9"/>
    </row>
    <row r="689" spans="1:30" x14ac:dyDescent="0.3">
      <c r="A689">
        <v>2019</v>
      </c>
      <c r="B689" t="s">
        <v>653</v>
      </c>
      <c r="C689" t="s">
        <v>117</v>
      </c>
      <c r="L689" s="9"/>
      <c r="M689" s="9"/>
      <c r="N689" s="9" t="s">
        <v>193</v>
      </c>
      <c r="O689" s="9"/>
      <c r="P689" s="9" t="s">
        <v>193</v>
      </c>
      <c r="Q689" s="9"/>
      <c r="S689" s="14"/>
      <c r="T689" s="11"/>
      <c r="U689" s="11"/>
      <c r="V689" s="17">
        <f>COUNTA(TableAllYears[[#This Row],[Thermal Cycling]:[PID+ (2014)]])</f>
        <v>2</v>
      </c>
      <c r="W689" s="9" t="s">
        <v>115</v>
      </c>
      <c r="X689" s="9"/>
      <c r="Y689" s="9"/>
      <c r="Z689" s="9"/>
      <c r="AA689" s="9" t="s">
        <v>30</v>
      </c>
      <c r="AB689" s="9"/>
      <c r="AC689" s="9"/>
      <c r="AD689" s="9"/>
    </row>
    <row r="690" spans="1:30" x14ac:dyDescent="0.3">
      <c r="A690">
        <v>2018</v>
      </c>
      <c r="B690" t="s">
        <v>653</v>
      </c>
      <c r="C690" t="s">
        <v>117</v>
      </c>
      <c r="L690" s="9"/>
      <c r="M690" s="9"/>
      <c r="N690" s="9"/>
      <c r="O690" s="9"/>
      <c r="P690" s="9" t="s">
        <v>193</v>
      </c>
      <c r="Q690" s="9"/>
      <c r="S690" s="14"/>
      <c r="T690" s="11"/>
      <c r="U690" s="11"/>
      <c r="V690" s="17">
        <f>COUNTA(TableAllYears[[#This Row],[Thermal Cycling]:[PID+ (2014)]])</f>
        <v>1</v>
      </c>
      <c r="W690" s="9" t="s">
        <v>115</v>
      </c>
      <c r="X690" s="9"/>
      <c r="Y690" s="9"/>
      <c r="Z690" s="9"/>
      <c r="AA690" s="9" t="s">
        <v>30</v>
      </c>
      <c r="AB690" s="9"/>
      <c r="AC690" s="9"/>
      <c r="AD690" s="9"/>
    </row>
    <row r="691" spans="1:30" x14ac:dyDescent="0.3">
      <c r="A691" s="9">
        <v>2024</v>
      </c>
      <c r="B691" s="9" t="s">
        <v>971</v>
      </c>
      <c r="C691" s="9" t="s">
        <v>427</v>
      </c>
      <c r="D691" t="s">
        <v>192</v>
      </c>
      <c r="E691">
        <v>380</v>
      </c>
      <c r="F691">
        <v>425</v>
      </c>
      <c r="G691" s="9" t="s">
        <v>28</v>
      </c>
      <c r="H691" s="9" t="s">
        <v>13</v>
      </c>
      <c r="I691" s="9"/>
      <c r="J691" s="9"/>
      <c r="K691" s="9">
        <v>182</v>
      </c>
      <c r="L691" s="9">
        <v>91</v>
      </c>
      <c r="M691" s="9" t="s">
        <v>193</v>
      </c>
      <c r="N691" s="9" t="s">
        <v>193</v>
      </c>
      <c r="O691" s="9" t="s">
        <v>193</v>
      </c>
      <c r="P691" s="9" t="s">
        <v>193</v>
      </c>
      <c r="Q691" s="9" t="s">
        <v>193</v>
      </c>
      <c r="S691" s="14">
        <v>40</v>
      </c>
      <c r="T691" s="11"/>
      <c r="U691" s="11"/>
      <c r="V691" s="17">
        <f>COUNTA(TableAllYears[[#This Row],[Thermal Cycling]:[PID+ (2014)]])</f>
        <v>6</v>
      </c>
      <c r="W691" t="s">
        <v>464</v>
      </c>
      <c r="AA691" s="9" t="s">
        <v>16</v>
      </c>
      <c r="AB691" s="9"/>
      <c r="AC691" s="9"/>
      <c r="AD691" s="9"/>
    </row>
    <row r="692" spans="1:30" x14ac:dyDescent="0.3">
      <c r="A692" s="9">
        <v>2024</v>
      </c>
      <c r="B692" s="9" t="s">
        <v>972</v>
      </c>
      <c r="C692" s="9" t="s">
        <v>427</v>
      </c>
      <c r="D692" t="s">
        <v>430</v>
      </c>
      <c r="E692">
        <v>430</v>
      </c>
      <c r="F692">
        <v>475</v>
      </c>
      <c r="G692" s="9" t="s">
        <v>28</v>
      </c>
      <c r="H692" s="9" t="s">
        <v>13</v>
      </c>
      <c r="I692" s="9"/>
      <c r="J692" s="9"/>
      <c r="K692" s="9">
        <v>182</v>
      </c>
      <c r="L692" s="9">
        <v>91</v>
      </c>
      <c r="M692" s="9" t="s">
        <v>193</v>
      </c>
      <c r="N692" s="9" t="s">
        <v>193</v>
      </c>
      <c r="O692" s="9" t="s">
        <v>193</v>
      </c>
      <c r="P692" s="9" t="s">
        <v>193</v>
      </c>
      <c r="Q692" s="9" t="s">
        <v>193</v>
      </c>
      <c r="S692" s="14">
        <v>40</v>
      </c>
      <c r="T692" s="11"/>
      <c r="U692" s="11"/>
      <c r="V692" s="17">
        <f>COUNTA(TableAllYears[[#This Row],[Thermal Cycling]:[PID+ (2014)]])</f>
        <v>6</v>
      </c>
      <c r="W692" t="s">
        <v>464</v>
      </c>
      <c r="AA692" s="9" t="s">
        <v>16</v>
      </c>
      <c r="AB692" s="9"/>
      <c r="AC692" s="9"/>
      <c r="AD692" s="9"/>
    </row>
    <row r="693" spans="1:30" x14ac:dyDescent="0.3">
      <c r="A693" s="9">
        <v>2024</v>
      </c>
      <c r="B693" s="9" t="s">
        <v>973</v>
      </c>
      <c r="C693" s="9" t="s">
        <v>427</v>
      </c>
      <c r="D693" t="s">
        <v>434</v>
      </c>
      <c r="E693">
        <v>480</v>
      </c>
      <c r="F693">
        <v>525</v>
      </c>
      <c r="G693" s="9" t="s">
        <v>28</v>
      </c>
      <c r="H693" s="9" t="s">
        <v>13</v>
      </c>
      <c r="I693" s="9"/>
      <c r="J693" s="9"/>
      <c r="K693" s="9">
        <v>182</v>
      </c>
      <c r="L693" s="9">
        <v>91</v>
      </c>
      <c r="M693" s="9" t="s">
        <v>193</v>
      </c>
      <c r="N693" s="9" t="s">
        <v>193</v>
      </c>
      <c r="O693" s="9" t="s">
        <v>193</v>
      </c>
      <c r="P693" s="9" t="s">
        <v>193</v>
      </c>
      <c r="Q693" s="9" t="s">
        <v>193</v>
      </c>
      <c r="S693" s="14">
        <v>40</v>
      </c>
      <c r="T693" s="11"/>
      <c r="U693" s="11"/>
      <c r="V693" s="17">
        <f>COUNTA(TableAllYears[[#This Row],[Thermal Cycling]:[PID+ (2014)]])</f>
        <v>6</v>
      </c>
      <c r="W693" t="s">
        <v>464</v>
      </c>
      <c r="AA693" s="9" t="s">
        <v>16</v>
      </c>
      <c r="AB693" s="9"/>
      <c r="AC693" s="9"/>
      <c r="AD693" s="9"/>
    </row>
    <row r="694" spans="1:30" x14ac:dyDescent="0.3">
      <c r="A694" s="9">
        <v>2024</v>
      </c>
      <c r="B694" s="9" t="s">
        <v>974</v>
      </c>
      <c r="C694" s="9" t="s">
        <v>427</v>
      </c>
      <c r="D694" t="s">
        <v>429</v>
      </c>
      <c r="E694">
        <v>530</v>
      </c>
      <c r="F694">
        <v>575</v>
      </c>
      <c r="G694" s="9" t="s">
        <v>28</v>
      </c>
      <c r="H694" s="9" t="s">
        <v>13</v>
      </c>
      <c r="I694" s="9"/>
      <c r="J694" s="9"/>
      <c r="K694" s="9">
        <v>182</v>
      </c>
      <c r="L694" s="9">
        <v>91</v>
      </c>
      <c r="M694" s="9" t="s">
        <v>193</v>
      </c>
      <c r="N694" s="9" t="s">
        <v>193</v>
      </c>
      <c r="O694" s="9" t="s">
        <v>193</v>
      </c>
      <c r="P694" s="9" t="s">
        <v>193</v>
      </c>
      <c r="Q694" s="9" t="s">
        <v>193</v>
      </c>
      <c r="S694" s="14">
        <v>40</v>
      </c>
      <c r="T694" s="11"/>
      <c r="U694" s="11"/>
      <c r="V694" s="17">
        <f>COUNTA(TableAllYears[[#This Row],[Thermal Cycling]:[PID+ (2014)]])</f>
        <v>6</v>
      </c>
      <c r="W694" t="s">
        <v>464</v>
      </c>
      <c r="AA694" s="9" t="s">
        <v>16</v>
      </c>
      <c r="AB694" s="9"/>
      <c r="AC694" s="9"/>
      <c r="AD694" s="9"/>
    </row>
    <row r="695" spans="1:30" x14ac:dyDescent="0.3">
      <c r="A695">
        <v>2023</v>
      </c>
      <c r="B695" t="s">
        <v>393</v>
      </c>
      <c r="C695" t="s">
        <v>427</v>
      </c>
      <c r="D695" t="s">
        <v>192</v>
      </c>
      <c r="E695">
        <v>380</v>
      </c>
      <c r="F695">
        <v>425</v>
      </c>
      <c r="G695" t="s">
        <v>28</v>
      </c>
      <c r="H695" t="s">
        <v>13</v>
      </c>
      <c r="I695">
        <v>108</v>
      </c>
      <c r="K695">
        <v>182</v>
      </c>
      <c r="L695" s="9"/>
      <c r="M695" s="9"/>
      <c r="N695" s="9"/>
      <c r="O695" s="9"/>
      <c r="P695" s="9" t="s">
        <v>193</v>
      </c>
      <c r="Q695" s="9" t="s">
        <v>193</v>
      </c>
      <c r="S695" s="14"/>
      <c r="T695" s="11"/>
      <c r="U695" s="11"/>
      <c r="V695" s="17">
        <f>COUNTA(TableAllYears[[#This Row],[Thermal Cycling]:[PID+ (2014)]])</f>
        <v>2</v>
      </c>
      <c r="W695" s="9" t="s">
        <v>464</v>
      </c>
      <c r="X695" s="9"/>
      <c r="Y695" s="9"/>
      <c r="Z695" s="9"/>
      <c r="AA695" s="9" t="s">
        <v>16</v>
      </c>
      <c r="AB695" s="9"/>
      <c r="AC695" s="9"/>
      <c r="AD695" s="9"/>
    </row>
    <row r="696" spans="1:30" x14ac:dyDescent="0.3">
      <c r="A696">
        <v>2023</v>
      </c>
      <c r="B696" t="s">
        <v>394</v>
      </c>
      <c r="C696" t="s">
        <v>427</v>
      </c>
      <c r="D696" t="s">
        <v>430</v>
      </c>
      <c r="E696">
        <v>430</v>
      </c>
      <c r="F696">
        <v>475</v>
      </c>
      <c r="G696" t="s">
        <v>28</v>
      </c>
      <c r="H696" t="s">
        <v>13</v>
      </c>
      <c r="I696">
        <v>120</v>
      </c>
      <c r="K696">
        <v>182</v>
      </c>
      <c r="L696" s="9"/>
      <c r="M696" s="9"/>
      <c r="N696" s="9"/>
      <c r="O696" s="9"/>
      <c r="P696" s="9" t="s">
        <v>193</v>
      </c>
      <c r="Q696" s="9" t="s">
        <v>193</v>
      </c>
      <c r="S696" s="14"/>
      <c r="T696" s="11"/>
      <c r="U696" s="11"/>
      <c r="V696" s="17">
        <f>COUNTA(TableAllYears[[#This Row],[Thermal Cycling]:[PID+ (2014)]])</f>
        <v>2</v>
      </c>
      <c r="W696" s="9" t="s">
        <v>464</v>
      </c>
      <c r="X696" s="9"/>
      <c r="Y696" s="9"/>
      <c r="Z696" s="9"/>
      <c r="AA696" s="9" t="s">
        <v>16</v>
      </c>
      <c r="AB696" s="9"/>
      <c r="AC696" s="9"/>
      <c r="AD696" s="9"/>
    </row>
    <row r="697" spans="1:30" x14ac:dyDescent="0.3">
      <c r="A697">
        <v>2023</v>
      </c>
      <c r="B697" t="s">
        <v>395</v>
      </c>
      <c r="C697" t="s">
        <v>427</v>
      </c>
      <c r="D697" t="s">
        <v>434</v>
      </c>
      <c r="E697">
        <v>480</v>
      </c>
      <c r="F697">
        <v>525</v>
      </c>
      <c r="G697" t="s">
        <v>28</v>
      </c>
      <c r="H697" t="s">
        <v>13</v>
      </c>
      <c r="I697">
        <v>132</v>
      </c>
      <c r="K697">
        <v>182</v>
      </c>
      <c r="L697" s="9"/>
      <c r="M697" s="9"/>
      <c r="N697" s="9"/>
      <c r="O697" s="9"/>
      <c r="P697" s="9" t="s">
        <v>193</v>
      </c>
      <c r="Q697" s="9" t="s">
        <v>193</v>
      </c>
      <c r="S697" s="14"/>
      <c r="T697" s="11"/>
      <c r="U697" s="11"/>
      <c r="V697" s="17">
        <f>COUNTA(TableAllYears[[#This Row],[Thermal Cycling]:[PID+ (2014)]])</f>
        <v>2</v>
      </c>
      <c r="W697" s="9" t="s">
        <v>464</v>
      </c>
      <c r="X697" s="9"/>
      <c r="Y697" s="9"/>
      <c r="Z697" s="9"/>
      <c r="AA697" s="9" t="s">
        <v>16</v>
      </c>
      <c r="AB697" s="9"/>
      <c r="AC697" s="9"/>
      <c r="AD697" s="9"/>
    </row>
    <row r="698" spans="1:30" x14ac:dyDescent="0.3">
      <c r="A698">
        <v>2023</v>
      </c>
      <c r="B698" t="s">
        <v>396</v>
      </c>
      <c r="C698" t="s">
        <v>427</v>
      </c>
      <c r="D698" t="s">
        <v>429</v>
      </c>
      <c r="E698">
        <v>530</v>
      </c>
      <c r="F698">
        <v>575</v>
      </c>
      <c r="G698" t="s">
        <v>28</v>
      </c>
      <c r="H698" t="s">
        <v>13</v>
      </c>
      <c r="I698">
        <v>144</v>
      </c>
      <c r="K698">
        <v>182</v>
      </c>
      <c r="L698" s="9"/>
      <c r="M698" s="9"/>
      <c r="N698" s="9"/>
      <c r="O698" s="9"/>
      <c r="P698" s="9" t="s">
        <v>193</v>
      </c>
      <c r="Q698" s="9" t="s">
        <v>193</v>
      </c>
      <c r="S698" s="14"/>
      <c r="T698" s="11"/>
      <c r="U698" s="11"/>
      <c r="V698" s="17">
        <f>COUNTA(TableAllYears[[#This Row],[Thermal Cycling]:[PID+ (2014)]])</f>
        <v>2</v>
      </c>
      <c r="W698" s="9" t="s">
        <v>464</v>
      </c>
      <c r="X698" s="9"/>
      <c r="Y698" s="9"/>
      <c r="Z698" s="9"/>
      <c r="AA698" s="9" t="s">
        <v>16</v>
      </c>
      <c r="AB698" s="9"/>
      <c r="AC698" s="9"/>
      <c r="AD698" s="9"/>
    </row>
    <row r="699" spans="1:30" x14ac:dyDescent="0.3">
      <c r="A699" s="9">
        <v>2024</v>
      </c>
      <c r="B699" s="9" t="s">
        <v>967</v>
      </c>
      <c r="C699" s="9" t="s">
        <v>427</v>
      </c>
      <c r="D699" t="s">
        <v>192</v>
      </c>
      <c r="E699">
        <v>380</v>
      </c>
      <c r="F699">
        <v>425</v>
      </c>
      <c r="G699" s="9" t="s">
        <v>11</v>
      </c>
      <c r="H699" s="9" t="s">
        <v>13</v>
      </c>
      <c r="I699" s="9"/>
      <c r="J699" s="9"/>
      <c r="K699" s="9">
        <v>182</v>
      </c>
      <c r="L699" s="9">
        <v>91</v>
      </c>
      <c r="M699" s="9"/>
      <c r="N699" s="9"/>
      <c r="O699" s="9"/>
      <c r="P699" s="9"/>
      <c r="Q699" s="9" t="s">
        <v>193</v>
      </c>
      <c r="S699" s="14"/>
      <c r="T699" s="11"/>
      <c r="U699" s="11"/>
      <c r="V699" s="17">
        <f>COUNTA(TableAllYears[[#This Row],[Thermal Cycling]:[PID+ (2014)]])</f>
        <v>1</v>
      </c>
      <c r="W699" t="s">
        <v>464</v>
      </c>
      <c r="AA699" s="9" t="s">
        <v>16</v>
      </c>
      <c r="AB699" s="9"/>
      <c r="AC699" s="9"/>
      <c r="AD699" s="9"/>
    </row>
    <row r="700" spans="1:30" x14ac:dyDescent="0.3">
      <c r="A700" s="9">
        <v>2024</v>
      </c>
      <c r="B700" s="9" t="s">
        <v>968</v>
      </c>
      <c r="C700" s="9" t="s">
        <v>427</v>
      </c>
      <c r="D700" t="s">
        <v>430</v>
      </c>
      <c r="E700">
        <v>430</v>
      </c>
      <c r="F700">
        <v>475</v>
      </c>
      <c r="G700" s="9" t="s">
        <v>11</v>
      </c>
      <c r="H700" s="9" t="s">
        <v>13</v>
      </c>
      <c r="I700" s="9"/>
      <c r="J700" s="9"/>
      <c r="K700" s="9">
        <v>182</v>
      </c>
      <c r="L700" s="9">
        <v>91</v>
      </c>
      <c r="M700" s="9"/>
      <c r="N700" s="9"/>
      <c r="O700" s="9"/>
      <c r="P700" s="9"/>
      <c r="Q700" s="9" t="s">
        <v>193</v>
      </c>
      <c r="S700" s="14"/>
      <c r="T700" s="11"/>
      <c r="U700" s="11"/>
      <c r="V700" s="17">
        <f>COUNTA(TableAllYears[[#This Row],[Thermal Cycling]:[PID+ (2014)]])</f>
        <v>1</v>
      </c>
      <c r="W700" t="s">
        <v>464</v>
      </c>
      <c r="AA700" s="9" t="s">
        <v>16</v>
      </c>
      <c r="AB700" s="9"/>
      <c r="AC700" s="9"/>
      <c r="AD700" s="9"/>
    </row>
    <row r="701" spans="1:30" x14ac:dyDescent="0.3">
      <c r="A701" s="9">
        <v>2024</v>
      </c>
      <c r="B701" s="9" t="s">
        <v>969</v>
      </c>
      <c r="C701" s="9" t="s">
        <v>427</v>
      </c>
      <c r="D701" t="s">
        <v>434</v>
      </c>
      <c r="E701">
        <v>480</v>
      </c>
      <c r="F701">
        <v>525</v>
      </c>
      <c r="G701" s="9" t="s">
        <v>11</v>
      </c>
      <c r="H701" s="9" t="s">
        <v>13</v>
      </c>
      <c r="I701" s="9"/>
      <c r="J701" s="9"/>
      <c r="K701" s="9">
        <v>182</v>
      </c>
      <c r="L701" s="9">
        <v>91</v>
      </c>
      <c r="M701" s="9"/>
      <c r="N701" s="9"/>
      <c r="O701" s="9"/>
      <c r="P701" s="9"/>
      <c r="Q701" s="9" t="s">
        <v>193</v>
      </c>
      <c r="S701" s="14"/>
      <c r="T701" s="11"/>
      <c r="U701" s="11"/>
      <c r="V701" s="17">
        <f>COUNTA(TableAllYears[[#This Row],[Thermal Cycling]:[PID+ (2014)]])</f>
        <v>1</v>
      </c>
      <c r="W701" t="s">
        <v>464</v>
      </c>
      <c r="AA701" s="9" t="s">
        <v>16</v>
      </c>
      <c r="AB701" s="9"/>
      <c r="AC701" s="9"/>
      <c r="AD701" s="9"/>
    </row>
    <row r="702" spans="1:30" x14ac:dyDescent="0.3">
      <c r="A702" s="9">
        <v>2024</v>
      </c>
      <c r="B702" s="9" t="s">
        <v>970</v>
      </c>
      <c r="C702" s="9" t="s">
        <v>427</v>
      </c>
      <c r="D702" t="s">
        <v>429</v>
      </c>
      <c r="E702">
        <v>530</v>
      </c>
      <c r="F702">
        <v>575</v>
      </c>
      <c r="G702" s="9" t="s">
        <v>11</v>
      </c>
      <c r="H702" s="9" t="s">
        <v>13</v>
      </c>
      <c r="I702" s="9"/>
      <c r="J702" s="9"/>
      <c r="K702" s="9">
        <v>182</v>
      </c>
      <c r="L702" s="9">
        <v>91</v>
      </c>
      <c r="M702" s="9"/>
      <c r="N702" s="9"/>
      <c r="O702" s="9"/>
      <c r="P702" s="9"/>
      <c r="Q702" s="9" t="s">
        <v>193</v>
      </c>
      <c r="S702" s="14"/>
      <c r="T702" s="11"/>
      <c r="U702" s="11"/>
      <c r="V702" s="17">
        <f>COUNTA(TableAllYears[[#This Row],[Thermal Cycling]:[PID+ (2014)]])</f>
        <v>1</v>
      </c>
      <c r="W702" t="s">
        <v>464</v>
      </c>
      <c r="AA702" s="9" t="s">
        <v>16</v>
      </c>
      <c r="AB702" s="9"/>
      <c r="AC702" s="9"/>
      <c r="AD702" s="9"/>
    </row>
    <row r="703" spans="1:30" x14ac:dyDescent="0.3">
      <c r="A703" s="9">
        <v>2024</v>
      </c>
      <c r="B703" s="9" t="s">
        <v>975</v>
      </c>
      <c r="C703" s="9" t="s">
        <v>427</v>
      </c>
      <c r="D703" t="s">
        <v>192</v>
      </c>
      <c r="E703">
        <v>380</v>
      </c>
      <c r="F703">
        <v>425</v>
      </c>
      <c r="G703" s="9" t="s">
        <v>32</v>
      </c>
      <c r="H703" s="9" t="s">
        <v>13</v>
      </c>
      <c r="I703" s="9"/>
      <c r="J703" s="9"/>
      <c r="K703" s="9">
        <v>182</v>
      </c>
      <c r="L703" s="9">
        <v>91</v>
      </c>
      <c r="M703" s="9"/>
      <c r="N703" s="9"/>
      <c r="O703" s="9"/>
      <c r="P703" s="9"/>
      <c r="Q703" s="9" t="s">
        <v>193</v>
      </c>
      <c r="S703" s="14"/>
      <c r="T703" s="11"/>
      <c r="U703" s="11"/>
      <c r="V703" s="17">
        <f>COUNTA(TableAllYears[[#This Row],[Thermal Cycling]:[PID+ (2014)]])</f>
        <v>1</v>
      </c>
      <c r="W703" t="s">
        <v>464</v>
      </c>
      <c r="AA703" s="9" t="s">
        <v>16</v>
      </c>
      <c r="AB703" s="9"/>
      <c r="AC703" s="9"/>
      <c r="AD703" s="9"/>
    </row>
    <row r="704" spans="1:30" x14ac:dyDescent="0.3">
      <c r="A704" s="9">
        <v>2024</v>
      </c>
      <c r="B704" s="9" t="s">
        <v>976</v>
      </c>
      <c r="C704" s="9" t="s">
        <v>427</v>
      </c>
      <c r="D704" t="s">
        <v>430</v>
      </c>
      <c r="E704">
        <v>430</v>
      </c>
      <c r="F704">
        <v>475</v>
      </c>
      <c r="G704" s="9" t="s">
        <v>32</v>
      </c>
      <c r="H704" s="9" t="s">
        <v>13</v>
      </c>
      <c r="I704" s="9"/>
      <c r="J704" s="9"/>
      <c r="K704" s="9">
        <v>182</v>
      </c>
      <c r="L704" s="9">
        <v>91</v>
      </c>
      <c r="M704" s="9"/>
      <c r="N704" s="9"/>
      <c r="O704" s="9"/>
      <c r="P704" s="9"/>
      <c r="Q704" s="9" t="s">
        <v>193</v>
      </c>
      <c r="S704" s="14"/>
      <c r="T704" s="11"/>
      <c r="U704" s="11"/>
      <c r="V704" s="17">
        <f>COUNTA(TableAllYears[[#This Row],[Thermal Cycling]:[PID+ (2014)]])</f>
        <v>1</v>
      </c>
      <c r="W704" t="s">
        <v>464</v>
      </c>
      <c r="AA704" s="9" t="s">
        <v>16</v>
      </c>
      <c r="AB704" s="9"/>
      <c r="AC704" s="9"/>
      <c r="AD704" s="9"/>
    </row>
    <row r="705" spans="1:30" x14ac:dyDescent="0.3">
      <c r="A705" s="9">
        <v>2024</v>
      </c>
      <c r="B705" s="9" t="s">
        <v>977</v>
      </c>
      <c r="C705" s="9" t="s">
        <v>427</v>
      </c>
      <c r="D705" t="s">
        <v>434</v>
      </c>
      <c r="E705">
        <v>480</v>
      </c>
      <c r="F705">
        <v>525</v>
      </c>
      <c r="G705" s="9" t="s">
        <v>32</v>
      </c>
      <c r="H705" s="9" t="s">
        <v>13</v>
      </c>
      <c r="I705" s="9"/>
      <c r="J705" s="9"/>
      <c r="K705" s="9">
        <v>182</v>
      </c>
      <c r="L705" s="9">
        <v>91</v>
      </c>
      <c r="M705" s="9"/>
      <c r="N705" s="9"/>
      <c r="O705" s="9"/>
      <c r="P705" s="9"/>
      <c r="Q705" s="9" t="s">
        <v>193</v>
      </c>
      <c r="S705" s="14"/>
      <c r="T705" s="11"/>
      <c r="U705" s="11"/>
      <c r="V705" s="17">
        <f>COUNTA(TableAllYears[[#This Row],[Thermal Cycling]:[PID+ (2014)]])</f>
        <v>1</v>
      </c>
      <c r="W705" t="s">
        <v>464</v>
      </c>
      <c r="AA705" s="9" t="s">
        <v>16</v>
      </c>
      <c r="AB705" s="9"/>
      <c r="AC705" s="9"/>
      <c r="AD705" s="9"/>
    </row>
    <row r="706" spans="1:30" x14ac:dyDescent="0.3">
      <c r="A706" s="9">
        <v>2024</v>
      </c>
      <c r="B706" s="9" t="s">
        <v>978</v>
      </c>
      <c r="C706" s="9" t="s">
        <v>427</v>
      </c>
      <c r="D706" t="s">
        <v>429</v>
      </c>
      <c r="E706">
        <v>530</v>
      </c>
      <c r="F706">
        <v>575</v>
      </c>
      <c r="G706" s="9" t="s">
        <v>32</v>
      </c>
      <c r="H706" s="9" t="s">
        <v>13</v>
      </c>
      <c r="I706" s="9"/>
      <c r="J706" s="9"/>
      <c r="K706" s="9">
        <v>182</v>
      </c>
      <c r="L706" s="9">
        <v>91</v>
      </c>
      <c r="M706" s="9"/>
      <c r="N706" s="9"/>
      <c r="O706" s="9"/>
      <c r="P706" s="9"/>
      <c r="Q706" s="9" t="s">
        <v>193</v>
      </c>
      <c r="S706" s="14"/>
      <c r="T706" s="11"/>
      <c r="U706" s="11"/>
      <c r="V706" s="17">
        <f>COUNTA(TableAllYears[[#This Row],[Thermal Cycling]:[PID+ (2014)]])</f>
        <v>1</v>
      </c>
      <c r="W706" t="s">
        <v>464</v>
      </c>
      <c r="AA706" s="9" t="s">
        <v>16</v>
      </c>
      <c r="AB706" s="9"/>
      <c r="AC706" s="9"/>
      <c r="AD706" s="9"/>
    </row>
    <row r="707" spans="1:30" x14ac:dyDescent="0.3">
      <c r="A707">
        <v>2023</v>
      </c>
      <c r="B707" t="s">
        <v>389</v>
      </c>
      <c r="C707" t="s">
        <v>427</v>
      </c>
      <c r="D707" t="s">
        <v>192</v>
      </c>
      <c r="E707">
        <v>380</v>
      </c>
      <c r="F707">
        <v>425</v>
      </c>
      <c r="G707" t="s">
        <v>11</v>
      </c>
      <c r="H707" t="s">
        <v>13</v>
      </c>
      <c r="I707">
        <v>108</v>
      </c>
      <c r="K707">
        <v>182</v>
      </c>
      <c r="L707" s="9"/>
      <c r="M707" s="9"/>
      <c r="N707" s="9"/>
      <c r="O707" s="9"/>
      <c r="P707" s="9"/>
      <c r="Q707" s="9" t="s">
        <v>193</v>
      </c>
      <c r="S707" s="16"/>
      <c r="T707" s="13"/>
      <c r="U707" s="13"/>
      <c r="V707" s="17">
        <f>COUNTA(TableAllYears[[#This Row],[Thermal Cycling]:[PID+ (2014)]])</f>
        <v>1</v>
      </c>
      <c r="W707" s="9" t="s">
        <v>464</v>
      </c>
      <c r="X707" s="9"/>
      <c r="Y707" s="9"/>
      <c r="Z707" s="9"/>
      <c r="AA707" s="9" t="s">
        <v>16</v>
      </c>
      <c r="AB707" s="9"/>
      <c r="AC707" s="9"/>
      <c r="AD707" s="9"/>
    </row>
    <row r="708" spans="1:30" x14ac:dyDescent="0.3">
      <c r="A708">
        <v>2023</v>
      </c>
      <c r="B708" t="s">
        <v>390</v>
      </c>
      <c r="C708" t="s">
        <v>427</v>
      </c>
      <c r="D708" t="s">
        <v>430</v>
      </c>
      <c r="E708">
        <v>430</v>
      </c>
      <c r="F708">
        <v>475</v>
      </c>
      <c r="G708" t="s">
        <v>11</v>
      </c>
      <c r="H708" t="s">
        <v>13</v>
      </c>
      <c r="I708">
        <v>120</v>
      </c>
      <c r="K708">
        <v>182</v>
      </c>
      <c r="L708" s="9"/>
      <c r="M708" s="9"/>
      <c r="N708" s="9"/>
      <c r="O708" s="9"/>
      <c r="P708" s="9"/>
      <c r="Q708" s="9" t="s">
        <v>193</v>
      </c>
      <c r="S708" s="14"/>
      <c r="T708" s="11"/>
      <c r="U708" s="11"/>
      <c r="V708" s="17">
        <f>COUNTA(TableAllYears[[#This Row],[Thermal Cycling]:[PID+ (2014)]])</f>
        <v>1</v>
      </c>
      <c r="W708" s="9" t="s">
        <v>464</v>
      </c>
      <c r="X708" s="9"/>
      <c r="Y708" s="9"/>
      <c r="Z708" s="9"/>
      <c r="AA708" s="9" t="s">
        <v>16</v>
      </c>
      <c r="AB708" s="9"/>
      <c r="AC708" s="9"/>
      <c r="AD708" s="9"/>
    </row>
    <row r="709" spans="1:30" x14ac:dyDescent="0.3">
      <c r="A709">
        <v>2023</v>
      </c>
      <c r="B709" t="s">
        <v>391</v>
      </c>
      <c r="C709" t="s">
        <v>427</v>
      </c>
      <c r="D709" t="s">
        <v>434</v>
      </c>
      <c r="E709">
        <v>480</v>
      </c>
      <c r="F709">
        <v>525</v>
      </c>
      <c r="G709" t="s">
        <v>11</v>
      </c>
      <c r="H709" t="s">
        <v>13</v>
      </c>
      <c r="I709">
        <v>132</v>
      </c>
      <c r="K709">
        <v>182</v>
      </c>
      <c r="L709" s="9"/>
      <c r="M709" s="9"/>
      <c r="N709" s="9"/>
      <c r="O709" s="9"/>
      <c r="P709" s="9"/>
      <c r="Q709" s="9" t="s">
        <v>193</v>
      </c>
      <c r="S709" s="14"/>
      <c r="T709" s="11"/>
      <c r="U709" s="11"/>
      <c r="V709" s="17">
        <f>COUNTA(TableAllYears[[#This Row],[Thermal Cycling]:[PID+ (2014)]])</f>
        <v>1</v>
      </c>
      <c r="W709" s="9" t="s">
        <v>464</v>
      </c>
      <c r="X709" s="9"/>
      <c r="Y709" s="9"/>
      <c r="Z709" s="9"/>
      <c r="AA709" s="9" t="s">
        <v>16</v>
      </c>
      <c r="AB709" s="9"/>
      <c r="AC709" s="9"/>
      <c r="AD709" s="9"/>
    </row>
    <row r="710" spans="1:30" x14ac:dyDescent="0.3">
      <c r="A710">
        <v>2023</v>
      </c>
      <c r="B710" t="s">
        <v>392</v>
      </c>
      <c r="C710" t="s">
        <v>427</v>
      </c>
      <c r="D710" t="s">
        <v>429</v>
      </c>
      <c r="E710">
        <v>530</v>
      </c>
      <c r="F710">
        <v>575</v>
      </c>
      <c r="G710" t="s">
        <v>11</v>
      </c>
      <c r="H710" t="s">
        <v>13</v>
      </c>
      <c r="I710">
        <v>144</v>
      </c>
      <c r="K710">
        <v>182</v>
      </c>
      <c r="L710" s="9"/>
      <c r="M710" s="9"/>
      <c r="N710" s="9"/>
      <c r="O710" s="9"/>
      <c r="P710" s="9"/>
      <c r="Q710" s="9" t="s">
        <v>193</v>
      </c>
      <c r="S710" s="14"/>
      <c r="T710" s="11"/>
      <c r="U710" s="11"/>
      <c r="V710" s="17">
        <f>COUNTA(TableAllYears[[#This Row],[Thermal Cycling]:[PID+ (2014)]])</f>
        <v>1</v>
      </c>
      <c r="W710" s="9" t="s">
        <v>464</v>
      </c>
      <c r="X710" s="9"/>
      <c r="Y710" s="9"/>
      <c r="Z710" s="9"/>
      <c r="AA710" s="9" t="s">
        <v>16</v>
      </c>
      <c r="AB710" s="9"/>
      <c r="AC710" s="9"/>
      <c r="AD710" s="9"/>
    </row>
    <row r="711" spans="1:30" x14ac:dyDescent="0.3">
      <c r="A711">
        <v>2023</v>
      </c>
      <c r="B711" t="s">
        <v>397</v>
      </c>
      <c r="C711" t="s">
        <v>427</v>
      </c>
      <c r="D711" t="s">
        <v>192</v>
      </c>
      <c r="E711">
        <v>380</v>
      </c>
      <c r="F711">
        <v>425</v>
      </c>
      <c r="G711" t="s">
        <v>32</v>
      </c>
      <c r="H711" t="s">
        <v>13</v>
      </c>
      <c r="I711">
        <v>108</v>
      </c>
      <c r="K711">
        <v>182</v>
      </c>
      <c r="L711" s="9"/>
      <c r="M711" s="9"/>
      <c r="N711" s="9"/>
      <c r="O711" s="9"/>
      <c r="P711" s="9"/>
      <c r="Q711" s="9" t="s">
        <v>193</v>
      </c>
      <c r="S711" s="14"/>
      <c r="T711" s="11"/>
      <c r="U711" s="11"/>
      <c r="V711" s="17">
        <f>COUNTA(TableAllYears[[#This Row],[Thermal Cycling]:[PID+ (2014)]])</f>
        <v>1</v>
      </c>
      <c r="W711" s="9" t="s">
        <v>464</v>
      </c>
      <c r="X711" s="9"/>
      <c r="Y711" s="9"/>
      <c r="Z711" s="9"/>
      <c r="AA711" s="9" t="s">
        <v>16</v>
      </c>
      <c r="AB711" s="9"/>
      <c r="AC711" s="9"/>
      <c r="AD711" s="9"/>
    </row>
    <row r="712" spans="1:30" x14ac:dyDescent="0.3">
      <c r="A712">
        <v>2023</v>
      </c>
      <c r="B712" t="s">
        <v>398</v>
      </c>
      <c r="C712" t="s">
        <v>427</v>
      </c>
      <c r="D712" t="s">
        <v>430</v>
      </c>
      <c r="E712">
        <v>430</v>
      </c>
      <c r="F712">
        <v>475</v>
      </c>
      <c r="G712" t="s">
        <v>32</v>
      </c>
      <c r="H712" t="s">
        <v>13</v>
      </c>
      <c r="I712">
        <v>120</v>
      </c>
      <c r="K712">
        <v>182</v>
      </c>
      <c r="L712" s="9"/>
      <c r="M712" s="9"/>
      <c r="N712" s="9"/>
      <c r="O712" s="9"/>
      <c r="P712" s="9"/>
      <c r="Q712" s="9" t="s">
        <v>193</v>
      </c>
      <c r="S712" s="14"/>
      <c r="T712" s="11"/>
      <c r="U712" s="11"/>
      <c r="V712" s="17">
        <f>COUNTA(TableAllYears[[#This Row],[Thermal Cycling]:[PID+ (2014)]])</f>
        <v>1</v>
      </c>
      <c r="W712" s="9" t="s">
        <v>464</v>
      </c>
      <c r="X712" s="9"/>
      <c r="Y712" s="9"/>
      <c r="Z712" s="9"/>
      <c r="AA712" s="9" t="s">
        <v>16</v>
      </c>
      <c r="AB712" s="9"/>
      <c r="AC712" s="9"/>
      <c r="AD712" s="9"/>
    </row>
    <row r="713" spans="1:30" x14ac:dyDescent="0.3">
      <c r="A713">
        <v>2023</v>
      </c>
      <c r="B713" t="s">
        <v>399</v>
      </c>
      <c r="C713" t="s">
        <v>427</v>
      </c>
      <c r="D713" t="s">
        <v>434</v>
      </c>
      <c r="E713">
        <v>480</v>
      </c>
      <c r="F713">
        <v>525</v>
      </c>
      <c r="G713" t="s">
        <v>32</v>
      </c>
      <c r="H713" t="s">
        <v>13</v>
      </c>
      <c r="I713">
        <v>132</v>
      </c>
      <c r="K713">
        <v>182</v>
      </c>
      <c r="L713" s="9"/>
      <c r="M713" s="9"/>
      <c r="N713" s="9"/>
      <c r="O713" s="9"/>
      <c r="P713" s="9"/>
      <c r="Q713" s="9" t="s">
        <v>193</v>
      </c>
      <c r="S713" s="14"/>
      <c r="T713" s="11"/>
      <c r="U713" s="11"/>
      <c r="V713" s="17">
        <f>COUNTA(TableAllYears[[#This Row],[Thermal Cycling]:[PID+ (2014)]])</f>
        <v>1</v>
      </c>
      <c r="W713" s="9" t="s">
        <v>464</v>
      </c>
      <c r="X713" s="9"/>
      <c r="Y713" s="9"/>
      <c r="Z713" s="9"/>
      <c r="AA713" s="9" t="s">
        <v>16</v>
      </c>
      <c r="AB713" s="9"/>
      <c r="AC713" s="9"/>
      <c r="AD713" s="9"/>
    </row>
    <row r="714" spans="1:30" x14ac:dyDescent="0.3">
      <c r="A714">
        <v>2023</v>
      </c>
      <c r="B714" t="s">
        <v>400</v>
      </c>
      <c r="C714" t="s">
        <v>427</v>
      </c>
      <c r="D714" t="s">
        <v>429</v>
      </c>
      <c r="E714">
        <v>530</v>
      </c>
      <c r="F714">
        <v>575</v>
      </c>
      <c r="G714" t="s">
        <v>32</v>
      </c>
      <c r="H714" t="s">
        <v>13</v>
      </c>
      <c r="I714">
        <v>144</v>
      </c>
      <c r="K714">
        <v>182</v>
      </c>
      <c r="L714" s="9"/>
      <c r="M714" s="9"/>
      <c r="N714" s="9"/>
      <c r="O714" s="9"/>
      <c r="P714" s="9"/>
      <c r="Q714" s="9" t="s">
        <v>193</v>
      </c>
      <c r="S714" s="14"/>
      <c r="T714" s="11"/>
      <c r="U714" s="11"/>
      <c r="V714" s="17">
        <f>COUNTA(TableAllYears[[#This Row],[Thermal Cycling]:[PID+ (2014)]])</f>
        <v>1</v>
      </c>
      <c r="W714" s="9" t="s">
        <v>464</v>
      </c>
      <c r="X714" s="9"/>
      <c r="Y714" s="9"/>
      <c r="Z714" s="9"/>
      <c r="AA714" s="9" t="s">
        <v>16</v>
      </c>
      <c r="AB714" s="9"/>
      <c r="AC714" s="9"/>
      <c r="AD714" s="9"/>
    </row>
    <row r="715" spans="1:30" x14ac:dyDescent="0.3">
      <c r="A715" s="9">
        <v>2024</v>
      </c>
      <c r="B715" s="9" t="s">
        <v>1067</v>
      </c>
      <c r="C715" s="9" t="s">
        <v>1066</v>
      </c>
      <c r="D715" t="s">
        <v>192</v>
      </c>
      <c r="E715">
        <v>380</v>
      </c>
      <c r="F715">
        <v>425</v>
      </c>
      <c r="G715" s="9" t="s">
        <v>32</v>
      </c>
      <c r="H715" s="9" t="s">
        <v>13</v>
      </c>
      <c r="I715" s="9"/>
      <c r="J715" s="9"/>
      <c r="K715" s="9">
        <v>182</v>
      </c>
      <c r="L715" s="9">
        <v>91</v>
      </c>
      <c r="M715" s="9" t="s">
        <v>193</v>
      </c>
      <c r="N715" s="9" t="s">
        <v>193</v>
      </c>
      <c r="O715" s="9" t="s">
        <v>193</v>
      </c>
      <c r="P715" s="9"/>
      <c r="Q715" s="9"/>
      <c r="S715" s="14"/>
      <c r="T715" s="11"/>
      <c r="U715" s="11"/>
      <c r="V715" s="17">
        <f>COUNTA(TableAllYears[[#This Row],[Thermal Cycling]:[PID+ (2014)]])</f>
        <v>3</v>
      </c>
      <c r="W715" t="s">
        <v>1141</v>
      </c>
      <c r="AA715" s="9" t="s">
        <v>864</v>
      </c>
      <c r="AB715" s="9"/>
      <c r="AC715" s="9"/>
      <c r="AD715" s="9"/>
    </row>
    <row r="716" spans="1:30" x14ac:dyDescent="0.3">
      <c r="A716">
        <v>2022</v>
      </c>
      <c r="B716" t="s">
        <v>121</v>
      </c>
      <c r="C716" t="s">
        <v>119</v>
      </c>
      <c r="D716" t="s">
        <v>12</v>
      </c>
      <c r="E716">
        <v>355</v>
      </c>
      <c r="F716">
        <v>400</v>
      </c>
      <c r="G716" t="s">
        <v>32</v>
      </c>
      <c r="H716" t="s">
        <v>13</v>
      </c>
      <c r="I716">
        <v>132</v>
      </c>
      <c r="J716" t="s">
        <v>29</v>
      </c>
      <c r="K716">
        <v>161.69999999999999</v>
      </c>
      <c r="L716" s="9"/>
      <c r="M716" s="9" t="s">
        <v>193</v>
      </c>
      <c r="N716" s="9" t="s">
        <v>193</v>
      </c>
      <c r="O716" s="9" t="s">
        <v>193</v>
      </c>
      <c r="P716" s="9" t="s">
        <v>193</v>
      </c>
      <c r="Q716" s="9" t="s">
        <v>193</v>
      </c>
      <c r="S716" s="14"/>
      <c r="T716" s="11"/>
      <c r="U716" s="11"/>
      <c r="V716" s="17">
        <f>COUNTA(TableAllYears[[#This Row],[Thermal Cycling]:[PID+ (2014)]])</f>
        <v>5</v>
      </c>
      <c r="W716" s="9" t="s">
        <v>492</v>
      </c>
      <c r="X716" s="9" t="s">
        <v>443</v>
      </c>
      <c r="Y716" s="9" t="s">
        <v>471</v>
      </c>
      <c r="Z716" s="9" t="s">
        <v>491</v>
      </c>
      <c r="AA716" s="9" t="s">
        <v>476</v>
      </c>
      <c r="AB716" s="9" t="s">
        <v>438</v>
      </c>
      <c r="AC716" s="9" t="s">
        <v>438</v>
      </c>
      <c r="AD716" s="9" t="s">
        <v>478</v>
      </c>
    </row>
    <row r="717" spans="1:30" x14ac:dyDescent="0.3">
      <c r="A717">
        <v>2021</v>
      </c>
      <c r="B717" t="s">
        <v>126</v>
      </c>
      <c r="C717" t="s">
        <v>119</v>
      </c>
      <c r="L717" s="9"/>
      <c r="M717" s="9" t="s">
        <v>193</v>
      </c>
      <c r="N717" s="9" t="s">
        <v>193</v>
      </c>
      <c r="O717" s="9" t="s">
        <v>193</v>
      </c>
      <c r="P717" s="9" t="s">
        <v>193</v>
      </c>
      <c r="Q717" s="9" t="s">
        <v>193</v>
      </c>
      <c r="S717" s="14"/>
      <c r="T717" s="11"/>
      <c r="U717" s="11"/>
      <c r="V717" s="17">
        <f>COUNTA(TableAllYears[[#This Row],[Thermal Cycling]:[PID+ (2014)]])</f>
        <v>5</v>
      </c>
      <c r="W717" s="9"/>
      <c r="X717" s="9"/>
      <c r="Y717" s="9"/>
      <c r="Z717" s="9"/>
      <c r="AA717" s="9"/>
      <c r="AB717" s="9"/>
      <c r="AC717" s="9"/>
      <c r="AD717" s="9"/>
    </row>
    <row r="718" spans="1:30" x14ac:dyDescent="0.3">
      <c r="A718">
        <v>2023</v>
      </c>
      <c r="B718" t="s">
        <v>131</v>
      </c>
      <c r="C718" t="s">
        <v>119</v>
      </c>
      <c r="D718" t="s">
        <v>434</v>
      </c>
      <c r="E718">
        <v>480</v>
      </c>
      <c r="F718">
        <v>525</v>
      </c>
      <c r="G718" t="s">
        <v>28</v>
      </c>
      <c r="H718" t="s">
        <v>13</v>
      </c>
      <c r="I718">
        <v>156</v>
      </c>
      <c r="K718">
        <v>166</v>
      </c>
      <c r="L718" s="9"/>
      <c r="M718" s="9" t="s">
        <v>193</v>
      </c>
      <c r="N718" s="9" t="s">
        <v>193</v>
      </c>
      <c r="O718" s="9" t="s">
        <v>193</v>
      </c>
      <c r="P718" s="9"/>
      <c r="Q718" s="9" t="s">
        <v>193</v>
      </c>
      <c r="S718" s="14"/>
      <c r="T718" s="11"/>
      <c r="U718" s="11"/>
      <c r="V718" s="17">
        <f>COUNTA(TableAllYears[[#This Row],[Thermal Cycling]:[PID+ (2014)]])</f>
        <v>4</v>
      </c>
      <c r="W718" s="9" t="s">
        <v>443</v>
      </c>
      <c r="X718" s="9" t="s">
        <v>471</v>
      </c>
      <c r="Y718" s="9"/>
      <c r="Z718" s="9"/>
      <c r="AA718" s="9" t="s">
        <v>438</v>
      </c>
      <c r="AB718" s="9" t="s">
        <v>438</v>
      </c>
      <c r="AC718" s="9"/>
      <c r="AD718" s="9"/>
    </row>
    <row r="719" spans="1:30" x14ac:dyDescent="0.3">
      <c r="A719">
        <v>2023</v>
      </c>
      <c r="B719" t="s">
        <v>213</v>
      </c>
      <c r="C719" t="s">
        <v>119</v>
      </c>
      <c r="D719" t="s">
        <v>431</v>
      </c>
      <c r="E719">
        <v>580</v>
      </c>
      <c r="F719">
        <v>625</v>
      </c>
      <c r="G719" t="s">
        <v>28</v>
      </c>
      <c r="H719" t="s">
        <v>13</v>
      </c>
      <c r="I719">
        <v>156</v>
      </c>
      <c r="K719">
        <v>182</v>
      </c>
      <c r="L719" s="9"/>
      <c r="M719" s="9" t="s">
        <v>193</v>
      </c>
      <c r="N719" s="9" t="s">
        <v>193</v>
      </c>
      <c r="O719" s="9" t="s">
        <v>193</v>
      </c>
      <c r="P719" s="9"/>
      <c r="Q719" s="9" t="s">
        <v>193</v>
      </c>
      <c r="S719" s="14"/>
      <c r="T719" s="11"/>
      <c r="U719" s="11"/>
      <c r="V719" s="17">
        <f>COUNTA(TableAllYears[[#This Row],[Thermal Cycling]:[PID+ (2014)]])</f>
        <v>4</v>
      </c>
      <c r="W719" s="9" t="s">
        <v>443</v>
      </c>
      <c r="X719" s="9" t="s">
        <v>471</v>
      </c>
      <c r="Y719" s="9"/>
      <c r="Z719" s="9"/>
      <c r="AA719" s="9" t="s">
        <v>438</v>
      </c>
      <c r="AB719" s="9" t="s">
        <v>438</v>
      </c>
      <c r="AC719" s="9"/>
      <c r="AD719" s="9"/>
    </row>
    <row r="720" spans="1:30" x14ac:dyDescent="0.3">
      <c r="A720">
        <v>2022</v>
      </c>
      <c r="B720" t="s">
        <v>123</v>
      </c>
      <c r="C720" t="s">
        <v>119</v>
      </c>
      <c r="D720" t="s">
        <v>10</v>
      </c>
      <c r="E720">
        <v>305</v>
      </c>
      <c r="F720">
        <v>350</v>
      </c>
      <c r="G720" t="s">
        <v>32</v>
      </c>
      <c r="H720" t="s">
        <v>13</v>
      </c>
      <c r="I720">
        <v>120</v>
      </c>
      <c r="J720" t="s">
        <v>29</v>
      </c>
      <c r="K720">
        <v>161.69999999999999</v>
      </c>
      <c r="L720" s="9"/>
      <c r="M720" s="9" t="s">
        <v>193</v>
      </c>
      <c r="N720" s="9"/>
      <c r="O720" s="9" t="s">
        <v>193</v>
      </c>
      <c r="P720" s="9" t="s">
        <v>193</v>
      </c>
      <c r="Q720" s="9" t="s">
        <v>193</v>
      </c>
      <c r="S720" s="14"/>
      <c r="T720" s="11"/>
      <c r="U720" s="11"/>
      <c r="V720" s="17">
        <f>COUNTA(TableAllYears[[#This Row],[Thermal Cycling]:[PID+ (2014)]])</f>
        <v>4</v>
      </c>
      <c r="W720" s="9" t="s">
        <v>492</v>
      </c>
      <c r="X720" s="9" t="s">
        <v>443</v>
      </c>
      <c r="Y720" s="9" t="s">
        <v>471</v>
      </c>
      <c r="Z720" s="9" t="s">
        <v>491</v>
      </c>
      <c r="AA720" s="9" t="s">
        <v>476</v>
      </c>
      <c r="AB720" s="9" t="s">
        <v>438</v>
      </c>
      <c r="AC720" s="9" t="s">
        <v>438</v>
      </c>
      <c r="AD720" s="9" t="s">
        <v>478</v>
      </c>
    </row>
    <row r="721" spans="1:30" x14ac:dyDescent="0.3">
      <c r="A721">
        <v>2022</v>
      </c>
      <c r="B721" t="s">
        <v>129</v>
      </c>
      <c r="C721" t="s">
        <v>119</v>
      </c>
      <c r="D721" t="s">
        <v>46</v>
      </c>
      <c r="E721">
        <v>405</v>
      </c>
      <c r="F721">
        <v>450</v>
      </c>
      <c r="G721" t="s">
        <v>28</v>
      </c>
      <c r="H721" t="s">
        <v>13</v>
      </c>
      <c r="I721">
        <v>144</v>
      </c>
      <c r="J721" t="s">
        <v>29</v>
      </c>
      <c r="K721">
        <v>161.69999999999999</v>
      </c>
      <c r="L721" s="9"/>
      <c r="M721" s="9" t="s">
        <v>193</v>
      </c>
      <c r="N721" s="9" t="s">
        <v>193</v>
      </c>
      <c r="O721" s="9" t="s">
        <v>193</v>
      </c>
      <c r="P721" s="9"/>
      <c r="Q721" s="9" t="s">
        <v>193</v>
      </c>
      <c r="S721" s="14"/>
      <c r="T721" s="11"/>
      <c r="U721" s="11"/>
      <c r="V721" s="17">
        <f>COUNTA(TableAllYears[[#This Row],[Thermal Cycling]:[PID+ (2014)]])</f>
        <v>4</v>
      </c>
      <c r="W721" s="9" t="s">
        <v>492</v>
      </c>
      <c r="X721" s="9" t="s">
        <v>443</v>
      </c>
      <c r="Y721" s="9" t="s">
        <v>471</v>
      </c>
      <c r="Z721" s="9" t="s">
        <v>491</v>
      </c>
      <c r="AA721" s="9" t="s">
        <v>476</v>
      </c>
      <c r="AB721" s="9" t="s">
        <v>438</v>
      </c>
      <c r="AC721" s="9" t="s">
        <v>438</v>
      </c>
      <c r="AD721" s="9" t="s">
        <v>478</v>
      </c>
    </row>
    <row r="722" spans="1:30" x14ac:dyDescent="0.3">
      <c r="A722">
        <v>2022</v>
      </c>
      <c r="B722" t="s">
        <v>126</v>
      </c>
      <c r="C722" t="s">
        <v>119</v>
      </c>
      <c r="D722" t="s">
        <v>12</v>
      </c>
      <c r="E722">
        <v>355</v>
      </c>
      <c r="F722">
        <v>400</v>
      </c>
      <c r="G722" t="s">
        <v>32</v>
      </c>
      <c r="H722" t="s">
        <v>13</v>
      </c>
      <c r="I722">
        <v>144</v>
      </c>
      <c r="J722" t="s">
        <v>29</v>
      </c>
      <c r="K722">
        <v>156.75</v>
      </c>
      <c r="L722" s="9"/>
      <c r="M722" s="9" t="s">
        <v>193</v>
      </c>
      <c r="N722" s="9"/>
      <c r="O722" s="9" t="s">
        <v>193</v>
      </c>
      <c r="P722" s="9" t="s">
        <v>193</v>
      </c>
      <c r="Q722" s="9" t="s">
        <v>193</v>
      </c>
      <c r="S722" s="14"/>
      <c r="T722" s="11"/>
      <c r="U722" s="11"/>
      <c r="V722" s="17">
        <f>COUNTA(TableAllYears[[#This Row],[Thermal Cycling]:[PID+ (2014)]])</f>
        <v>4</v>
      </c>
      <c r="W722" s="9" t="s">
        <v>492</v>
      </c>
      <c r="X722" s="9" t="s">
        <v>443</v>
      </c>
      <c r="Y722" s="9" t="s">
        <v>471</v>
      </c>
      <c r="Z722" s="9" t="s">
        <v>491</v>
      </c>
      <c r="AA722" s="9" t="s">
        <v>476</v>
      </c>
      <c r="AB722" s="9" t="s">
        <v>438</v>
      </c>
      <c r="AC722" s="9" t="s">
        <v>438</v>
      </c>
      <c r="AD722" s="9" t="s">
        <v>478</v>
      </c>
    </row>
    <row r="723" spans="1:30" x14ac:dyDescent="0.3">
      <c r="A723">
        <v>2022</v>
      </c>
      <c r="B723" t="s">
        <v>125</v>
      </c>
      <c r="C723" t="s">
        <v>119</v>
      </c>
      <c r="D723" t="s">
        <v>12</v>
      </c>
      <c r="E723">
        <v>355</v>
      </c>
      <c r="F723">
        <v>400</v>
      </c>
      <c r="G723" t="s">
        <v>32</v>
      </c>
      <c r="H723" t="s">
        <v>13</v>
      </c>
      <c r="I723">
        <v>120</v>
      </c>
      <c r="J723" t="s">
        <v>29</v>
      </c>
      <c r="K723">
        <v>161.69999999999999</v>
      </c>
      <c r="L723" s="9"/>
      <c r="M723" s="9" t="s">
        <v>193</v>
      </c>
      <c r="N723" s="9"/>
      <c r="O723" s="9" t="s">
        <v>193</v>
      </c>
      <c r="P723" s="9" t="s">
        <v>193</v>
      </c>
      <c r="Q723" s="9" t="s">
        <v>193</v>
      </c>
      <c r="S723" s="14"/>
      <c r="T723" s="11"/>
      <c r="U723" s="11"/>
      <c r="V723" s="17">
        <f>COUNTA(TableAllYears[[#This Row],[Thermal Cycling]:[PID+ (2014)]])</f>
        <v>4</v>
      </c>
      <c r="W723" s="9" t="s">
        <v>492</v>
      </c>
      <c r="X723" s="9" t="s">
        <v>443</v>
      </c>
      <c r="Y723" s="9" t="s">
        <v>471</v>
      </c>
      <c r="Z723" s="9" t="s">
        <v>491</v>
      </c>
      <c r="AA723" s="9" t="s">
        <v>476</v>
      </c>
      <c r="AB723" s="9" t="s">
        <v>438</v>
      </c>
      <c r="AC723" s="9" t="s">
        <v>438</v>
      </c>
      <c r="AD723" s="9" t="s">
        <v>478</v>
      </c>
    </row>
    <row r="724" spans="1:30" x14ac:dyDescent="0.3">
      <c r="A724">
        <v>2021</v>
      </c>
      <c r="B724" t="s">
        <v>122</v>
      </c>
      <c r="C724" t="s">
        <v>119</v>
      </c>
      <c r="L724" s="9"/>
      <c r="M724" s="9" t="s">
        <v>193</v>
      </c>
      <c r="N724" s="9" t="s">
        <v>193</v>
      </c>
      <c r="O724" s="9"/>
      <c r="P724" s="9" t="s">
        <v>193</v>
      </c>
      <c r="Q724" s="9" t="s">
        <v>193</v>
      </c>
      <c r="S724" s="14"/>
      <c r="T724" s="11"/>
      <c r="U724" s="11"/>
      <c r="V724" s="17">
        <f>COUNTA(TableAllYears[[#This Row],[Thermal Cycling]:[PID+ (2014)]])</f>
        <v>4</v>
      </c>
      <c r="W724" s="9"/>
      <c r="X724" s="9"/>
      <c r="Y724" s="9"/>
      <c r="Z724" s="9"/>
      <c r="AA724" s="9"/>
      <c r="AB724" s="9"/>
      <c r="AC724" s="9"/>
      <c r="AD724" s="9"/>
    </row>
    <row r="725" spans="1:30" x14ac:dyDescent="0.3">
      <c r="A725">
        <v>2021</v>
      </c>
      <c r="B725" t="s">
        <v>123</v>
      </c>
      <c r="C725" t="s">
        <v>119</v>
      </c>
      <c r="L725" s="9"/>
      <c r="M725" s="9" t="s">
        <v>193</v>
      </c>
      <c r="N725" s="9" t="s">
        <v>193</v>
      </c>
      <c r="O725" s="9"/>
      <c r="P725" s="9" t="s">
        <v>193</v>
      </c>
      <c r="Q725" s="9" t="s">
        <v>193</v>
      </c>
      <c r="S725" s="14"/>
      <c r="T725" s="11"/>
      <c r="U725" s="11"/>
      <c r="V725" s="17">
        <f>COUNTA(TableAllYears[[#This Row],[Thermal Cycling]:[PID+ (2014)]])</f>
        <v>4</v>
      </c>
      <c r="W725" s="9"/>
      <c r="X725" s="9"/>
      <c r="Y725" s="9"/>
      <c r="Z725" s="9"/>
      <c r="AA725" s="9"/>
      <c r="AB725" s="9"/>
      <c r="AC725" s="9"/>
      <c r="AD725" s="9"/>
    </row>
    <row r="726" spans="1:30" x14ac:dyDescent="0.3">
      <c r="A726">
        <v>2021</v>
      </c>
      <c r="B726" t="s">
        <v>533</v>
      </c>
      <c r="C726" t="s">
        <v>119</v>
      </c>
      <c r="L726" s="9"/>
      <c r="M726" s="9" t="s">
        <v>193</v>
      </c>
      <c r="N726" s="9" t="s">
        <v>193</v>
      </c>
      <c r="O726" s="9"/>
      <c r="P726" s="9" t="s">
        <v>193</v>
      </c>
      <c r="Q726" s="9" t="s">
        <v>193</v>
      </c>
      <c r="S726" s="14"/>
      <c r="T726" s="11"/>
      <c r="U726" s="11"/>
      <c r="V726" s="17">
        <f>COUNTA(TableAllYears[[#This Row],[Thermal Cycling]:[PID+ (2014)]])</f>
        <v>4</v>
      </c>
      <c r="W726" s="9"/>
      <c r="X726" s="9"/>
      <c r="Y726" s="9"/>
      <c r="Z726" s="9"/>
      <c r="AA726" s="9"/>
      <c r="AB726" s="9"/>
      <c r="AC726" s="9"/>
      <c r="AD726" s="9"/>
    </row>
    <row r="727" spans="1:30" x14ac:dyDescent="0.3">
      <c r="A727">
        <v>2021</v>
      </c>
      <c r="B727" t="s">
        <v>134</v>
      </c>
      <c r="C727" t="s">
        <v>119</v>
      </c>
      <c r="L727" s="9"/>
      <c r="M727" s="9" t="s">
        <v>193</v>
      </c>
      <c r="N727" s="9" t="s">
        <v>193</v>
      </c>
      <c r="O727" s="9"/>
      <c r="P727" s="9" t="s">
        <v>193</v>
      </c>
      <c r="Q727" s="9" t="s">
        <v>193</v>
      </c>
      <c r="S727" s="14"/>
      <c r="T727" s="11"/>
      <c r="U727" s="11"/>
      <c r="V727" s="17">
        <f>COUNTA(TableAllYears[[#This Row],[Thermal Cycling]:[PID+ (2014)]])</f>
        <v>4</v>
      </c>
      <c r="W727" s="9"/>
      <c r="X727" s="9"/>
      <c r="Y727" s="9"/>
      <c r="Z727" s="9"/>
      <c r="AA727" s="9"/>
      <c r="AB727" s="9"/>
      <c r="AC727" s="9"/>
      <c r="AD727" s="9"/>
    </row>
    <row r="728" spans="1:30" x14ac:dyDescent="0.3">
      <c r="A728" s="9">
        <v>2024</v>
      </c>
      <c r="B728" s="9" t="s">
        <v>818</v>
      </c>
      <c r="C728" s="9" t="s">
        <v>119</v>
      </c>
      <c r="D728" t="s">
        <v>431</v>
      </c>
      <c r="E728">
        <v>580</v>
      </c>
      <c r="F728">
        <v>625</v>
      </c>
      <c r="G728" s="9" t="s">
        <v>28</v>
      </c>
      <c r="H728" s="9" t="s">
        <v>13</v>
      </c>
      <c r="I728" s="9"/>
      <c r="J728" s="9"/>
      <c r="K728" s="9">
        <v>182</v>
      </c>
      <c r="L728" s="9">
        <v>91</v>
      </c>
      <c r="M728" s="9" t="s">
        <v>193</v>
      </c>
      <c r="N728" s="9" t="s">
        <v>193</v>
      </c>
      <c r="O728" s="9" t="s">
        <v>193</v>
      </c>
      <c r="P728" s="9"/>
      <c r="Q728" s="9"/>
      <c r="S728" s="14"/>
      <c r="T728" s="11"/>
      <c r="U728" s="11"/>
      <c r="V728" s="17">
        <f>COUNTA(TableAllYears[[#This Row],[Thermal Cycling]:[PID+ (2014)]])</f>
        <v>3</v>
      </c>
      <c r="W728" t="s">
        <v>471</v>
      </c>
      <c r="AA728" s="9" t="s">
        <v>438</v>
      </c>
      <c r="AB728" s="9"/>
      <c r="AC728" s="9"/>
      <c r="AD728" s="9"/>
    </row>
    <row r="729" spans="1:30" x14ac:dyDescent="0.3">
      <c r="A729">
        <v>2022</v>
      </c>
      <c r="B729" t="s">
        <v>122</v>
      </c>
      <c r="C729" t="s">
        <v>119</v>
      </c>
      <c r="D729" t="s">
        <v>10</v>
      </c>
      <c r="E729">
        <v>305</v>
      </c>
      <c r="F729">
        <v>350</v>
      </c>
      <c r="G729" t="s">
        <v>32</v>
      </c>
      <c r="H729" t="s">
        <v>13</v>
      </c>
      <c r="I729">
        <v>120</v>
      </c>
      <c r="J729" t="s">
        <v>29</v>
      </c>
      <c r="K729">
        <v>156.75</v>
      </c>
      <c r="L729" s="9"/>
      <c r="M729" s="9" t="s">
        <v>193</v>
      </c>
      <c r="N729" s="9"/>
      <c r="O729" s="9"/>
      <c r="P729" s="9" t="s">
        <v>193</v>
      </c>
      <c r="Q729" s="9" t="s">
        <v>193</v>
      </c>
      <c r="S729" s="14"/>
      <c r="T729" s="11"/>
      <c r="U729" s="11"/>
      <c r="V729" s="17">
        <f>COUNTA(TableAllYears[[#This Row],[Thermal Cycling]:[PID+ (2014)]])</f>
        <v>3</v>
      </c>
      <c r="W729" s="9" t="s">
        <v>492</v>
      </c>
      <c r="X729" s="9" t="s">
        <v>443</v>
      </c>
      <c r="Y729" s="9" t="s">
        <v>471</v>
      </c>
      <c r="Z729" s="9" t="s">
        <v>491</v>
      </c>
      <c r="AA729" s="9" t="s">
        <v>476</v>
      </c>
      <c r="AB729" s="9" t="s">
        <v>438</v>
      </c>
      <c r="AC729" s="9" t="s">
        <v>438</v>
      </c>
      <c r="AD729" s="9" t="s">
        <v>478</v>
      </c>
    </row>
    <row r="730" spans="1:30" x14ac:dyDescent="0.3">
      <c r="A730">
        <v>2022</v>
      </c>
      <c r="B730" t="s">
        <v>128</v>
      </c>
      <c r="C730" t="s">
        <v>119</v>
      </c>
      <c r="D730" t="s">
        <v>46</v>
      </c>
      <c r="E730">
        <v>405</v>
      </c>
      <c r="F730">
        <v>450</v>
      </c>
      <c r="G730" t="s">
        <v>32</v>
      </c>
      <c r="H730" t="s">
        <v>13</v>
      </c>
      <c r="I730">
        <v>144</v>
      </c>
      <c r="J730" t="s">
        <v>29</v>
      </c>
      <c r="K730">
        <v>161.69999999999999</v>
      </c>
      <c r="L730" s="9"/>
      <c r="M730" s="9" t="s">
        <v>193</v>
      </c>
      <c r="N730" s="9" t="s">
        <v>193</v>
      </c>
      <c r="O730" s="9"/>
      <c r="P730" s="9" t="s">
        <v>193</v>
      </c>
      <c r="Q730" s="9"/>
      <c r="S730" s="14"/>
      <c r="T730" s="11"/>
      <c r="U730" s="11"/>
      <c r="V730" s="17">
        <f>COUNTA(TableAllYears[[#This Row],[Thermal Cycling]:[PID+ (2014)]])</f>
        <v>3</v>
      </c>
      <c r="W730" s="9" t="s">
        <v>492</v>
      </c>
      <c r="X730" s="9" t="s">
        <v>443</v>
      </c>
      <c r="Y730" s="9" t="s">
        <v>471</v>
      </c>
      <c r="Z730" s="9" t="s">
        <v>491</v>
      </c>
      <c r="AA730" s="9" t="s">
        <v>476</v>
      </c>
      <c r="AB730" s="9" t="s">
        <v>438</v>
      </c>
      <c r="AC730" s="9" t="s">
        <v>438</v>
      </c>
      <c r="AD730" s="9" t="s">
        <v>478</v>
      </c>
    </row>
    <row r="731" spans="1:30" x14ac:dyDescent="0.3">
      <c r="A731">
        <v>2022</v>
      </c>
      <c r="B731" t="s">
        <v>127</v>
      </c>
      <c r="C731" t="s">
        <v>119</v>
      </c>
      <c r="D731" t="s">
        <v>46</v>
      </c>
      <c r="E731">
        <v>405</v>
      </c>
      <c r="F731">
        <v>450</v>
      </c>
      <c r="G731" t="s">
        <v>28</v>
      </c>
      <c r="H731" t="s">
        <v>13</v>
      </c>
      <c r="I731">
        <v>144</v>
      </c>
      <c r="J731" t="s">
        <v>29</v>
      </c>
      <c r="K731">
        <v>161.69999999999999</v>
      </c>
      <c r="L731" s="9"/>
      <c r="M731" s="9" t="s">
        <v>193</v>
      </c>
      <c r="N731" s="9"/>
      <c r="O731" s="9"/>
      <c r="P731" s="9"/>
      <c r="Q731" s="9" t="s">
        <v>193</v>
      </c>
      <c r="R731" t="s">
        <v>193</v>
      </c>
      <c r="S731" s="14"/>
      <c r="T731" s="11"/>
      <c r="U731" s="11"/>
      <c r="V731" s="17">
        <f>COUNTA(TableAllYears[[#This Row],[Thermal Cycling]:[PID+ (2014)]])</f>
        <v>3</v>
      </c>
      <c r="W731" s="9" t="s">
        <v>492</v>
      </c>
      <c r="X731" s="9" t="s">
        <v>443</v>
      </c>
      <c r="Y731" s="9" t="s">
        <v>471</v>
      </c>
      <c r="Z731" s="9" t="s">
        <v>491</v>
      </c>
      <c r="AA731" s="9" t="s">
        <v>476</v>
      </c>
      <c r="AB731" s="9" t="s">
        <v>438</v>
      </c>
      <c r="AC731" s="9" t="s">
        <v>438</v>
      </c>
      <c r="AD731" s="9" t="s">
        <v>478</v>
      </c>
    </row>
    <row r="732" spans="1:30" x14ac:dyDescent="0.3">
      <c r="A732">
        <v>2022</v>
      </c>
      <c r="B732" t="s">
        <v>131</v>
      </c>
      <c r="C732" t="s">
        <v>119</v>
      </c>
      <c r="D732" t="s">
        <v>31</v>
      </c>
      <c r="E732">
        <v>455</v>
      </c>
      <c r="F732">
        <v>500</v>
      </c>
      <c r="G732" t="s">
        <v>28</v>
      </c>
      <c r="H732" t="s">
        <v>13</v>
      </c>
      <c r="I732">
        <v>156</v>
      </c>
      <c r="J732" t="s">
        <v>29</v>
      </c>
      <c r="K732">
        <v>166</v>
      </c>
      <c r="L732" s="9"/>
      <c r="M732" s="9"/>
      <c r="N732" s="9" t="s">
        <v>193</v>
      </c>
      <c r="O732" s="9" t="s">
        <v>193</v>
      </c>
      <c r="P732" s="9"/>
      <c r="Q732" s="9" t="s">
        <v>193</v>
      </c>
      <c r="S732" s="14"/>
      <c r="T732" s="11"/>
      <c r="U732" s="11"/>
      <c r="V732" s="17">
        <f>COUNTA(TableAllYears[[#This Row],[Thermal Cycling]:[PID+ (2014)]])</f>
        <v>3</v>
      </c>
      <c r="W732" s="9" t="s">
        <v>492</v>
      </c>
      <c r="X732" s="9" t="s">
        <v>443</v>
      </c>
      <c r="Y732" s="9" t="s">
        <v>471</v>
      </c>
      <c r="Z732" s="9" t="s">
        <v>491</v>
      </c>
      <c r="AA732" s="9" t="s">
        <v>476</v>
      </c>
      <c r="AB732" s="9" t="s">
        <v>438</v>
      </c>
      <c r="AC732" s="9" t="s">
        <v>438</v>
      </c>
      <c r="AD732" s="9" t="s">
        <v>478</v>
      </c>
    </row>
    <row r="733" spans="1:30" x14ac:dyDescent="0.3">
      <c r="A733">
        <v>2022</v>
      </c>
      <c r="B733" t="s">
        <v>132</v>
      </c>
      <c r="C733" t="s">
        <v>119</v>
      </c>
      <c r="D733" t="s">
        <v>31</v>
      </c>
      <c r="E733">
        <v>455</v>
      </c>
      <c r="F733">
        <v>500</v>
      </c>
      <c r="G733" t="s">
        <v>32</v>
      </c>
      <c r="H733" t="s">
        <v>13</v>
      </c>
      <c r="I733">
        <v>156</v>
      </c>
      <c r="J733" t="s">
        <v>29</v>
      </c>
      <c r="K733">
        <v>166</v>
      </c>
      <c r="L733" s="9"/>
      <c r="M733" s="9"/>
      <c r="N733" s="9"/>
      <c r="O733" s="9" t="s">
        <v>193</v>
      </c>
      <c r="P733" s="9" t="s">
        <v>193</v>
      </c>
      <c r="Q733" s="9" t="s">
        <v>193</v>
      </c>
      <c r="S733" s="14"/>
      <c r="T733" s="11"/>
      <c r="U733" s="11"/>
      <c r="V733" s="17">
        <f>COUNTA(TableAllYears[[#This Row],[Thermal Cycling]:[PID+ (2014)]])</f>
        <v>3</v>
      </c>
      <c r="W733" s="9" t="s">
        <v>492</v>
      </c>
      <c r="X733" s="9" t="s">
        <v>443</v>
      </c>
      <c r="Y733" s="9" t="s">
        <v>471</v>
      </c>
      <c r="Z733" s="9" t="s">
        <v>491</v>
      </c>
      <c r="AA733" s="9" t="s">
        <v>476</v>
      </c>
      <c r="AB733" s="9" t="s">
        <v>438</v>
      </c>
      <c r="AC733" s="9" t="s">
        <v>438</v>
      </c>
      <c r="AD733" s="9" t="s">
        <v>478</v>
      </c>
    </row>
    <row r="734" spans="1:30" x14ac:dyDescent="0.3">
      <c r="A734">
        <v>2022</v>
      </c>
      <c r="B734" t="s">
        <v>134</v>
      </c>
      <c r="C734" t="s">
        <v>119</v>
      </c>
      <c r="D734" t="s">
        <v>10</v>
      </c>
      <c r="E734">
        <v>305</v>
      </c>
      <c r="F734">
        <v>350</v>
      </c>
      <c r="G734" t="s">
        <v>32</v>
      </c>
      <c r="H734" t="s">
        <v>13</v>
      </c>
      <c r="I734">
        <v>120</v>
      </c>
      <c r="J734" t="s">
        <v>29</v>
      </c>
      <c r="K734">
        <v>156.75</v>
      </c>
      <c r="L734" s="9"/>
      <c r="M734" s="9" t="s">
        <v>193</v>
      </c>
      <c r="N734" s="9"/>
      <c r="O734" s="9"/>
      <c r="P734" s="9" t="s">
        <v>193</v>
      </c>
      <c r="Q734" s="9" t="s">
        <v>193</v>
      </c>
      <c r="S734" s="14"/>
      <c r="T734" s="11"/>
      <c r="U734" s="11"/>
      <c r="V734" s="17">
        <f>COUNTA(TableAllYears[[#This Row],[Thermal Cycling]:[PID+ (2014)]])</f>
        <v>3</v>
      </c>
      <c r="W734" s="9" t="s">
        <v>492</v>
      </c>
      <c r="X734" s="9" t="s">
        <v>443</v>
      </c>
      <c r="Y734" s="9" t="s">
        <v>471</v>
      </c>
      <c r="Z734" s="9" t="s">
        <v>491</v>
      </c>
      <c r="AA734" s="9" t="s">
        <v>476</v>
      </c>
      <c r="AB734" s="9" t="s">
        <v>438</v>
      </c>
      <c r="AC734" s="9" t="s">
        <v>438</v>
      </c>
      <c r="AD734" s="9" t="s">
        <v>478</v>
      </c>
    </row>
    <row r="735" spans="1:30" x14ac:dyDescent="0.3">
      <c r="A735">
        <v>2021</v>
      </c>
      <c r="B735" t="s">
        <v>121</v>
      </c>
      <c r="C735" t="s">
        <v>119</v>
      </c>
      <c r="L735" s="9"/>
      <c r="M735" s="9"/>
      <c r="N735" s="9"/>
      <c r="O735" s="9" t="s">
        <v>193</v>
      </c>
      <c r="P735" s="9" t="s">
        <v>193</v>
      </c>
      <c r="Q735" s="9" t="s">
        <v>193</v>
      </c>
      <c r="S735" s="14"/>
      <c r="T735" s="11"/>
      <c r="U735" s="11"/>
      <c r="V735" s="17">
        <f>COUNTA(TableAllYears[[#This Row],[Thermal Cycling]:[PID+ (2014)]])</f>
        <v>3</v>
      </c>
      <c r="W735" s="9"/>
      <c r="X735" s="9"/>
      <c r="Y735" s="9"/>
      <c r="Z735" s="9"/>
      <c r="AA735" s="9"/>
      <c r="AB735" s="9"/>
      <c r="AC735" s="9"/>
      <c r="AD735" s="9"/>
    </row>
    <row r="736" spans="1:30" x14ac:dyDescent="0.3">
      <c r="A736">
        <v>2021</v>
      </c>
      <c r="B736" t="s">
        <v>549</v>
      </c>
      <c r="C736" t="s">
        <v>119</v>
      </c>
      <c r="L736" s="9"/>
      <c r="M736" s="9"/>
      <c r="N736" s="9" t="s">
        <v>193</v>
      </c>
      <c r="O736" s="9"/>
      <c r="P736" s="9" t="s">
        <v>193</v>
      </c>
      <c r="Q736" s="9" t="s">
        <v>193</v>
      </c>
      <c r="S736" s="14"/>
      <c r="T736" s="11"/>
      <c r="U736" s="11"/>
      <c r="V736" s="17">
        <f>COUNTA(TableAllYears[[#This Row],[Thermal Cycling]:[PID+ (2014)]])</f>
        <v>3</v>
      </c>
      <c r="W736" s="9"/>
      <c r="X736" s="9"/>
      <c r="Y736" s="9"/>
      <c r="Z736" s="9"/>
      <c r="AA736" s="9"/>
      <c r="AB736" s="9"/>
      <c r="AC736" s="9"/>
      <c r="AD736" s="9"/>
    </row>
    <row r="737" spans="1:30" x14ac:dyDescent="0.3">
      <c r="A737">
        <v>2021</v>
      </c>
      <c r="B737" t="s">
        <v>534</v>
      </c>
      <c r="C737" t="s">
        <v>119</v>
      </c>
      <c r="L737" s="9"/>
      <c r="M737" s="9" t="s">
        <v>193</v>
      </c>
      <c r="N737" s="9"/>
      <c r="O737" s="9"/>
      <c r="P737" s="9" t="s">
        <v>193</v>
      </c>
      <c r="Q737" s="9" t="s">
        <v>193</v>
      </c>
      <c r="S737" s="14"/>
      <c r="T737" s="11"/>
      <c r="U737" s="11"/>
      <c r="V737" s="17">
        <f>COUNTA(TableAllYears[[#This Row],[Thermal Cycling]:[PID+ (2014)]])</f>
        <v>3</v>
      </c>
      <c r="W737" s="9"/>
      <c r="X737" s="9"/>
      <c r="Y737" s="9"/>
      <c r="Z737" s="9"/>
      <c r="AA737" s="9"/>
      <c r="AB737" s="9"/>
      <c r="AC737" s="9"/>
      <c r="AD737" s="9"/>
    </row>
    <row r="738" spans="1:30" x14ac:dyDescent="0.3">
      <c r="A738">
        <v>2021</v>
      </c>
      <c r="B738" t="s">
        <v>535</v>
      </c>
      <c r="C738" t="s">
        <v>119</v>
      </c>
      <c r="L738" s="9"/>
      <c r="M738" s="9" t="s">
        <v>193</v>
      </c>
      <c r="N738" s="9" t="s">
        <v>193</v>
      </c>
      <c r="O738" s="9"/>
      <c r="P738" s="9" t="s">
        <v>193</v>
      </c>
      <c r="Q738" s="9"/>
      <c r="S738" s="14"/>
      <c r="T738" s="11"/>
      <c r="U738" s="11"/>
      <c r="V738" s="17">
        <f>COUNTA(TableAllYears[[#This Row],[Thermal Cycling]:[PID+ (2014)]])</f>
        <v>3</v>
      </c>
      <c r="W738" s="9"/>
      <c r="X738" s="9"/>
      <c r="Y738" s="9"/>
      <c r="Z738" s="9"/>
      <c r="AA738" s="9"/>
      <c r="AB738" s="9"/>
      <c r="AC738" s="9"/>
      <c r="AD738" s="9"/>
    </row>
    <row r="739" spans="1:30" x14ac:dyDescent="0.3">
      <c r="A739">
        <v>2020</v>
      </c>
      <c r="B739" t="s">
        <v>586</v>
      </c>
      <c r="C739" t="s">
        <v>119</v>
      </c>
      <c r="L739" s="9"/>
      <c r="M739" s="9" t="s">
        <v>193</v>
      </c>
      <c r="N739" s="9" t="s">
        <v>193</v>
      </c>
      <c r="O739" s="9"/>
      <c r="P739" s="9" t="s">
        <v>193</v>
      </c>
      <c r="Q739" s="9"/>
      <c r="S739" s="14"/>
      <c r="T739" s="11"/>
      <c r="U739" s="11"/>
      <c r="V739" s="17">
        <f>COUNTA(TableAllYears[[#This Row],[Thermal Cycling]:[PID+ (2014)]])</f>
        <v>3</v>
      </c>
      <c r="W739" s="9" t="s">
        <v>471</v>
      </c>
      <c r="X739" s="9" t="s">
        <v>491</v>
      </c>
      <c r="Y739" s="9" t="s">
        <v>492</v>
      </c>
      <c r="Z739" s="9"/>
      <c r="AA739" s="9" t="s">
        <v>438</v>
      </c>
      <c r="AB739" s="9" t="s">
        <v>478</v>
      </c>
      <c r="AC739" s="9" t="s">
        <v>476</v>
      </c>
      <c r="AD739" s="9"/>
    </row>
    <row r="740" spans="1:30" x14ac:dyDescent="0.3">
      <c r="A740">
        <v>2020</v>
      </c>
      <c r="B740" t="s">
        <v>587</v>
      </c>
      <c r="C740" t="s">
        <v>119</v>
      </c>
      <c r="L740" s="9"/>
      <c r="M740" s="9" t="s">
        <v>193</v>
      </c>
      <c r="N740" s="9" t="s">
        <v>193</v>
      </c>
      <c r="O740" s="9"/>
      <c r="P740" s="9" t="s">
        <v>193</v>
      </c>
      <c r="Q740" s="9"/>
      <c r="S740" s="14"/>
      <c r="T740" s="11"/>
      <c r="U740" s="11"/>
      <c r="V740" s="17">
        <f>COUNTA(TableAllYears[[#This Row],[Thermal Cycling]:[PID+ (2014)]])</f>
        <v>3</v>
      </c>
      <c r="W740" s="9" t="s">
        <v>471</v>
      </c>
      <c r="X740" s="9" t="s">
        <v>491</v>
      </c>
      <c r="Y740" s="9" t="s">
        <v>492</v>
      </c>
      <c r="Z740" s="9"/>
      <c r="AA740" s="9" t="s">
        <v>438</v>
      </c>
      <c r="AB740" s="9" t="s">
        <v>478</v>
      </c>
      <c r="AC740" s="9" t="s">
        <v>476</v>
      </c>
      <c r="AD740" s="9"/>
    </row>
    <row r="741" spans="1:30" x14ac:dyDescent="0.3">
      <c r="A741">
        <v>2019</v>
      </c>
      <c r="B741" t="s">
        <v>126</v>
      </c>
      <c r="C741" t="s">
        <v>119</v>
      </c>
      <c r="L741" s="9"/>
      <c r="M741" s="9" t="s">
        <v>193</v>
      </c>
      <c r="N741" s="9"/>
      <c r="O741" s="9" t="s">
        <v>193</v>
      </c>
      <c r="P741" s="9" t="s">
        <v>193</v>
      </c>
      <c r="Q741" s="9"/>
      <c r="S741" s="14"/>
      <c r="T741" s="11"/>
      <c r="U741" s="11"/>
      <c r="V741" s="17">
        <f>COUNTA(TableAllYears[[#This Row],[Thermal Cycling]:[PID+ (2014)]])</f>
        <v>3</v>
      </c>
      <c r="W741" s="9" t="s">
        <v>471</v>
      </c>
      <c r="X741" s="9"/>
      <c r="Y741" s="9"/>
      <c r="Z741" s="9"/>
      <c r="AA741" s="9" t="s">
        <v>438</v>
      </c>
      <c r="AB741" s="9"/>
      <c r="AC741" s="9"/>
      <c r="AD741" s="9"/>
    </row>
    <row r="742" spans="1:30" x14ac:dyDescent="0.3">
      <c r="A742">
        <v>2018</v>
      </c>
      <c r="B742" t="s">
        <v>687</v>
      </c>
      <c r="C742" t="s">
        <v>119</v>
      </c>
      <c r="L742" s="9"/>
      <c r="M742" s="9"/>
      <c r="N742" s="9" t="s">
        <v>193</v>
      </c>
      <c r="O742" s="9" t="s">
        <v>193</v>
      </c>
      <c r="P742" s="9" t="s">
        <v>193</v>
      </c>
      <c r="Q742" s="9"/>
      <c r="S742" s="14"/>
      <c r="T742" s="11"/>
      <c r="U742" s="11"/>
      <c r="V742" s="17">
        <f>COUNTA(TableAllYears[[#This Row],[Thermal Cycling]:[PID+ (2014)]])</f>
        <v>3</v>
      </c>
      <c r="W742" s="9" t="s">
        <v>491</v>
      </c>
      <c r="X742" s="9" t="s">
        <v>696</v>
      </c>
      <c r="Y742" s="9"/>
      <c r="Z742" s="9"/>
      <c r="AA742" s="9" t="s">
        <v>478</v>
      </c>
      <c r="AB742" s="9" t="s">
        <v>438</v>
      </c>
      <c r="AC742" s="9"/>
      <c r="AD742" s="9"/>
    </row>
    <row r="743" spans="1:30" x14ac:dyDescent="0.3">
      <c r="A743">
        <v>2016</v>
      </c>
      <c r="C743" t="s">
        <v>119</v>
      </c>
      <c r="L743" s="9"/>
      <c r="M743" s="9"/>
      <c r="N743" s="9"/>
      <c r="O743" s="9" t="s">
        <v>193</v>
      </c>
      <c r="P743" s="9" t="s">
        <v>193</v>
      </c>
      <c r="Q743" s="9"/>
      <c r="S743" s="14"/>
      <c r="T743" s="11" t="s">
        <v>193</v>
      </c>
      <c r="U743" s="11"/>
      <c r="V743" s="17">
        <f>COUNTA(TableAllYears[[#This Row],[Thermal Cycling]:[PID+ (2014)]])</f>
        <v>3</v>
      </c>
      <c r="W743" s="9" t="s">
        <v>767</v>
      </c>
      <c r="X743" s="9"/>
      <c r="Y743" s="9"/>
      <c r="Z743" s="9"/>
      <c r="AA743" s="9" t="s">
        <v>768</v>
      </c>
      <c r="AB743" s="9"/>
      <c r="AC743" s="9"/>
      <c r="AD743" s="9"/>
    </row>
    <row r="744" spans="1:30" x14ac:dyDescent="0.3">
      <c r="A744">
        <v>2023</v>
      </c>
      <c r="B744" t="s">
        <v>120</v>
      </c>
      <c r="C744" t="s">
        <v>119</v>
      </c>
      <c r="D744" t="s">
        <v>192</v>
      </c>
      <c r="E744">
        <v>380</v>
      </c>
      <c r="F744">
        <v>425</v>
      </c>
      <c r="G744" t="s">
        <v>32</v>
      </c>
      <c r="H744" t="s">
        <v>13</v>
      </c>
      <c r="I744">
        <v>132</v>
      </c>
      <c r="K744">
        <v>166</v>
      </c>
      <c r="L744" s="9"/>
      <c r="M744" s="9"/>
      <c r="N744" s="9"/>
      <c r="O744" s="9"/>
      <c r="P744" s="9" t="s">
        <v>193</v>
      </c>
      <c r="Q744" s="9" t="s">
        <v>193</v>
      </c>
      <c r="S744" s="14"/>
      <c r="T744" s="11"/>
      <c r="U744" s="11"/>
      <c r="V744" s="17">
        <f>COUNTA(TableAllYears[[#This Row],[Thermal Cycling]:[PID+ (2014)]])</f>
        <v>2</v>
      </c>
      <c r="W744" s="9" t="s">
        <v>443</v>
      </c>
      <c r="X744" s="9" t="s">
        <v>471</v>
      </c>
      <c r="Y744" s="9"/>
      <c r="Z744" s="9"/>
      <c r="AA744" s="9" t="s">
        <v>438</v>
      </c>
      <c r="AB744" s="9" t="s">
        <v>438</v>
      </c>
      <c r="AC744" s="9"/>
      <c r="AD744" s="9"/>
    </row>
    <row r="745" spans="1:30" x14ac:dyDescent="0.3">
      <c r="A745">
        <v>2023</v>
      </c>
      <c r="B745" t="s">
        <v>209</v>
      </c>
      <c r="C745" t="s">
        <v>119</v>
      </c>
      <c r="D745" t="s">
        <v>433</v>
      </c>
      <c r="E745">
        <v>330</v>
      </c>
      <c r="F745">
        <v>375</v>
      </c>
      <c r="G745" t="s">
        <v>32</v>
      </c>
      <c r="H745" t="s">
        <v>13</v>
      </c>
      <c r="I745">
        <v>120</v>
      </c>
      <c r="K745">
        <v>166</v>
      </c>
      <c r="L745" s="9"/>
      <c r="M745" s="9"/>
      <c r="N745" s="9"/>
      <c r="O745" s="9"/>
      <c r="P745" s="9" t="s">
        <v>193</v>
      </c>
      <c r="Q745" s="9" t="s">
        <v>193</v>
      </c>
      <c r="S745" s="14"/>
      <c r="T745" s="11"/>
      <c r="U745" s="11"/>
      <c r="V745" s="17">
        <f>COUNTA(TableAllYears[[#This Row],[Thermal Cycling]:[PID+ (2014)]])</f>
        <v>2</v>
      </c>
      <c r="W745" s="9" t="s">
        <v>443</v>
      </c>
      <c r="X745" s="9" t="s">
        <v>471</v>
      </c>
      <c r="Y745" s="9"/>
      <c r="Z745" s="9"/>
      <c r="AA745" s="9" t="s">
        <v>438</v>
      </c>
      <c r="AB745" s="9" t="s">
        <v>438</v>
      </c>
      <c r="AC745" s="9"/>
      <c r="AD745" s="9"/>
    </row>
    <row r="746" spans="1:30" x14ac:dyDescent="0.3">
      <c r="A746">
        <v>2023</v>
      </c>
      <c r="B746" t="s">
        <v>132</v>
      </c>
      <c r="C746" t="s">
        <v>119</v>
      </c>
      <c r="D746" t="s">
        <v>434</v>
      </c>
      <c r="E746">
        <v>480</v>
      </c>
      <c r="F746">
        <v>525</v>
      </c>
      <c r="G746" t="s">
        <v>32</v>
      </c>
      <c r="H746" t="s">
        <v>13</v>
      </c>
      <c r="I746">
        <v>156</v>
      </c>
      <c r="K746">
        <v>166</v>
      </c>
      <c r="L746" s="9"/>
      <c r="M746" s="9"/>
      <c r="N746" s="9"/>
      <c r="O746" s="9"/>
      <c r="P746" s="9" t="s">
        <v>193</v>
      </c>
      <c r="Q746" s="9" t="s">
        <v>193</v>
      </c>
      <c r="S746" s="14"/>
      <c r="T746" s="11"/>
      <c r="U746" s="11"/>
      <c r="V746" s="17">
        <f>COUNTA(TableAllYears[[#This Row],[Thermal Cycling]:[PID+ (2014)]])</f>
        <v>2</v>
      </c>
      <c r="W746" s="9" t="s">
        <v>443</v>
      </c>
      <c r="X746" s="9" t="s">
        <v>471</v>
      </c>
      <c r="Y746" s="9"/>
      <c r="Z746" s="9"/>
      <c r="AA746" s="9" t="s">
        <v>438</v>
      </c>
      <c r="AB746" s="9" t="s">
        <v>438</v>
      </c>
      <c r="AC746" s="9"/>
      <c r="AD746" s="9"/>
    </row>
    <row r="747" spans="1:30" x14ac:dyDescent="0.3">
      <c r="A747">
        <v>2023</v>
      </c>
      <c r="B747" t="s">
        <v>212</v>
      </c>
      <c r="C747" t="s">
        <v>119</v>
      </c>
      <c r="D747" t="s">
        <v>434</v>
      </c>
      <c r="E747">
        <v>480</v>
      </c>
      <c r="F747">
        <v>525</v>
      </c>
      <c r="G747" t="s">
        <v>32</v>
      </c>
      <c r="H747" t="s">
        <v>13</v>
      </c>
      <c r="I747">
        <v>156</v>
      </c>
      <c r="K747">
        <v>166</v>
      </c>
      <c r="L747" s="9"/>
      <c r="M747" s="9"/>
      <c r="N747" s="9"/>
      <c r="O747" s="9"/>
      <c r="P747" s="9" t="s">
        <v>193</v>
      </c>
      <c r="Q747" s="9" t="s">
        <v>193</v>
      </c>
      <c r="S747" s="14"/>
      <c r="T747" s="11"/>
      <c r="U747" s="11"/>
      <c r="V747" s="17">
        <f>COUNTA(TableAllYears[[#This Row],[Thermal Cycling]:[PID+ (2014)]])</f>
        <v>2</v>
      </c>
      <c r="W747" s="9" t="s">
        <v>443</v>
      </c>
      <c r="X747" s="9" t="s">
        <v>471</v>
      </c>
      <c r="Y747" s="9"/>
      <c r="Z747" s="9"/>
      <c r="AA747" s="9" t="s">
        <v>438</v>
      </c>
      <c r="AB747" s="9" t="s">
        <v>438</v>
      </c>
      <c r="AC747" s="9"/>
      <c r="AD747" s="9"/>
    </row>
    <row r="748" spans="1:30" x14ac:dyDescent="0.3">
      <c r="A748">
        <v>2022</v>
      </c>
      <c r="B748" t="s">
        <v>120</v>
      </c>
      <c r="C748" t="s">
        <v>119</v>
      </c>
      <c r="D748" t="s">
        <v>12</v>
      </c>
      <c r="E748">
        <v>355</v>
      </c>
      <c r="F748">
        <v>400</v>
      </c>
      <c r="G748" t="s">
        <v>32</v>
      </c>
      <c r="H748" t="s">
        <v>13</v>
      </c>
      <c r="I748">
        <v>132</v>
      </c>
      <c r="J748" t="s">
        <v>29</v>
      </c>
      <c r="K748">
        <v>166</v>
      </c>
      <c r="L748" s="9"/>
      <c r="M748" s="9"/>
      <c r="N748" s="9"/>
      <c r="O748" s="9"/>
      <c r="P748" s="9" t="s">
        <v>193</v>
      </c>
      <c r="Q748" s="9" t="s">
        <v>193</v>
      </c>
      <c r="S748" s="14"/>
      <c r="T748" s="11"/>
      <c r="U748" s="11"/>
      <c r="V748" s="17">
        <f>COUNTA(TableAllYears[[#This Row],[Thermal Cycling]:[PID+ (2014)]])</f>
        <v>2</v>
      </c>
      <c r="W748" s="9" t="s">
        <v>492</v>
      </c>
      <c r="X748" s="9" t="s">
        <v>443</v>
      </c>
      <c r="Y748" s="9" t="s">
        <v>471</v>
      </c>
      <c r="Z748" s="9" t="s">
        <v>491</v>
      </c>
      <c r="AA748" s="9" t="s">
        <v>476</v>
      </c>
      <c r="AB748" s="9" t="s">
        <v>438</v>
      </c>
      <c r="AC748" s="9" t="s">
        <v>438</v>
      </c>
      <c r="AD748" s="9" t="s">
        <v>478</v>
      </c>
    </row>
    <row r="749" spans="1:30" x14ac:dyDescent="0.3">
      <c r="A749">
        <v>2022</v>
      </c>
      <c r="B749" t="s">
        <v>130</v>
      </c>
      <c r="C749" t="s">
        <v>119</v>
      </c>
      <c r="D749" t="s">
        <v>46</v>
      </c>
      <c r="E749">
        <v>405</v>
      </c>
      <c r="F749">
        <v>450</v>
      </c>
      <c r="G749" t="s">
        <v>32</v>
      </c>
      <c r="H749" t="s">
        <v>13</v>
      </c>
      <c r="I749">
        <v>132</v>
      </c>
      <c r="J749" t="s">
        <v>29</v>
      </c>
      <c r="K749">
        <v>166</v>
      </c>
      <c r="L749" s="9"/>
      <c r="M749" s="9"/>
      <c r="N749" s="9"/>
      <c r="O749" s="9"/>
      <c r="P749" s="9" t="s">
        <v>193</v>
      </c>
      <c r="Q749" s="9" t="s">
        <v>193</v>
      </c>
      <c r="S749" s="14"/>
      <c r="T749" s="11"/>
      <c r="U749" s="11"/>
      <c r="V749" s="17">
        <f>COUNTA(TableAllYears[[#This Row],[Thermal Cycling]:[PID+ (2014)]])</f>
        <v>2</v>
      </c>
      <c r="W749" s="9" t="s">
        <v>492</v>
      </c>
      <c r="X749" s="9" t="s">
        <v>443</v>
      </c>
      <c r="Y749" s="9" t="s">
        <v>471</v>
      </c>
      <c r="Z749" s="9" t="s">
        <v>491</v>
      </c>
      <c r="AA749" s="9" t="s">
        <v>476</v>
      </c>
      <c r="AB749" s="9" t="s">
        <v>438</v>
      </c>
      <c r="AC749" s="9" t="s">
        <v>438</v>
      </c>
      <c r="AD749" s="9" t="s">
        <v>478</v>
      </c>
    </row>
    <row r="750" spans="1:30" x14ac:dyDescent="0.3">
      <c r="A750">
        <v>2022</v>
      </c>
      <c r="B750" t="s">
        <v>133</v>
      </c>
      <c r="C750" t="s">
        <v>119</v>
      </c>
      <c r="D750" t="s">
        <v>12</v>
      </c>
      <c r="E750">
        <v>355</v>
      </c>
      <c r="F750">
        <v>400</v>
      </c>
      <c r="G750" t="s">
        <v>32</v>
      </c>
      <c r="H750" t="s">
        <v>13</v>
      </c>
      <c r="I750">
        <v>120</v>
      </c>
      <c r="J750" t="s">
        <v>29</v>
      </c>
      <c r="K750">
        <v>166</v>
      </c>
      <c r="L750" s="9"/>
      <c r="M750" s="9"/>
      <c r="N750" s="9"/>
      <c r="O750" s="9"/>
      <c r="P750" s="9" t="s">
        <v>193</v>
      </c>
      <c r="Q750" s="9" t="s">
        <v>193</v>
      </c>
      <c r="S750" s="14"/>
      <c r="T750" s="11"/>
      <c r="U750" s="11"/>
      <c r="V750" s="17">
        <f>COUNTA(TableAllYears[[#This Row],[Thermal Cycling]:[PID+ (2014)]])</f>
        <v>2</v>
      </c>
      <c r="W750" s="9" t="s">
        <v>492</v>
      </c>
      <c r="X750" s="9" t="s">
        <v>443</v>
      </c>
      <c r="Y750" s="9" t="s">
        <v>471</v>
      </c>
      <c r="Z750" s="9" t="s">
        <v>491</v>
      </c>
      <c r="AA750" s="9" t="s">
        <v>476</v>
      </c>
      <c r="AB750" s="9" t="s">
        <v>438</v>
      </c>
      <c r="AC750" s="9" t="s">
        <v>438</v>
      </c>
      <c r="AD750" s="9" t="s">
        <v>478</v>
      </c>
    </row>
    <row r="751" spans="1:30" x14ac:dyDescent="0.3">
      <c r="A751">
        <v>2021</v>
      </c>
      <c r="B751" t="s">
        <v>564</v>
      </c>
      <c r="C751" t="s">
        <v>119</v>
      </c>
      <c r="L751" s="9"/>
      <c r="M751" s="9"/>
      <c r="N751" s="9"/>
      <c r="O751" s="9"/>
      <c r="P751" s="9" t="s">
        <v>193</v>
      </c>
      <c r="Q751" s="9" t="s">
        <v>193</v>
      </c>
      <c r="S751" s="14"/>
      <c r="T751" s="11"/>
      <c r="U751" s="11"/>
      <c r="V751" s="17">
        <f>COUNTA(TableAllYears[[#This Row],[Thermal Cycling]:[PID+ (2014)]])</f>
        <v>2</v>
      </c>
      <c r="W751" s="9"/>
      <c r="X751" s="9"/>
      <c r="Y751" s="9"/>
      <c r="Z751" s="9"/>
      <c r="AA751" s="9"/>
      <c r="AB751" s="9"/>
      <c r="AC751" s="9"/>
      <c r="AD751" s="9"/>
    </row>
    <row r="752" spans="1:30" x14ac:dyDescent="0.3">
      <c r="A752">
        <v>2021</v>
      </c>
      <c r="B752" t="s">
        <v>128</v>
      </c>
      <c r="C752" t="s">
        <v>119</v>
      </c>
      <c r="L752" s="9"/>
      <c r="M752" s="9" t="s">
        <v>193</v>
      </c>
      <c r="N752" s="9" t="s">
        <v>193</v>
      </c>
      <c r="O752" s="9"/>
      <c r="P752" s="9"/>
      <c r="Q752" s="9"/>
      <c r="S752" s="14"/>
      <c r="T752" s="11"/>
      <c r="U752" s="11"/>
      <c r="V752" s="17">
        <f>COUNTA(TableAllYears[[#This Row],[Thermal Cycling]:[PID+ (2014)]])</f>
        <v>2</v>
      </c>
      <c r="W752" s="9"/>
      <c r="X752" s="9"/>
      <c r="Y752" s="9"/>
      <c r="Z752" s="9"/>
      <c r="AA752" s="9"/>
      <c r="AB752" s="9"/>
      <c r="AC752" s="9"/>
      <c r="AD752" s="9"/>
    </row>
    <row r="753" spans="1:30" x14ac:dyDescent="0.3">
      <c r="A753">
        <v>2021</v>
      </c>
      <c r="B753" t="s">
        <v>550</v>
      </c>
      <c r="C753" t="s">
        <v>119</v>
      </c>
      <c r="L753" s="9"/>
      <c r="M753" s="9"/>
      <c r="N753" s="9" t="s">
        <v>193</v>
      </c>
      <c r="O753" s="9"/>
      <c r="P753" s="9" t="s">
        <v>193</v>
      </c>
      <c r="Q753" s="9"/>
      <c r="S753" s="14"/>
      <c r="T753" s="11"/>
      <c r="U753" s="11"/>
      <c r="V753" s="17">
        <f>COUNTA(TableAllYears[[#This Row],[Thermal Cycling]:[PID+ (2014)]])</f>
        <v>2</v>
      </c>
      <c r="W753" s="9"/>
      <c r="X753" s="9"/>
      <c r="Y753" s="9"/>
      <c r="Z753" s="9"/>
      <c r="AA753" s="9"/>
      <c r="AB753" s="9"/>
      <c r="AC753" s="9"/>
      <c r="AD753" s="9"/>
    </row>
    <row r="754" spans="1:30" x14ac:dyDescent="0.3">
      <c r="A754">
        <v>2021</v>
      </c>
      <c r="B754" t="s">
        <v>129</v>
      </c>
      <c r="C754" t="s">
        <v>119</v>
      </c>
      <c r="L754" s="9"/>
      <c r="M754" s="9" t="s">
        <v>193</v>
      </c>
      <c r="N754" s="9"/>
      <c r="O754" s="9"/>
      <c r="P754" s="9"/>
      <c r="Q754" s="9" t="s">
        <v>193</v>
      </c>
      <c r="S754" s="14"/>
      <c r="T754" s="11"/>
      <c r="U754" s="11"/>
      <c r="V754" s="17">
        <f>COUNTA(TableAllYears[[#This Row],[Thermal Cycling]:[PID+ (2014)]])</f>
        <v>2</v>
      </c>
      <c r="W754" s="9"/>
      <c r="X754" s="9"/>
      <c r="Y754" s="9"/>
      <c r="Z754" s="9"/>
      <c r="AA754" s="9"/>
      <c r="AB754" s="9"/>
      <c r="AC754" s="9"/>
      <c r="AD754" s="9"/>
    </row>
    <row r="755" spans="1:30" x14ac:dyDescent="0.3">
      <c r="A755">
        <v>2021</v>
      </c>
      <c r="B755" t="s">
        <v>572</v>
      </c>
      <c r="C755" t="s">
        <v>119</v>
      </c>
      <c r="L755" s="9"/>
      <c r="M755" s="9"/>
      <c r="N755" s="9"/>
      <c r="O755" s="9"/>
      <c r="P755" s="9" t="s">
        <v>193</v>
      </c>
      <c r="Q755" s="9" t="s">
        <v>193</v>
      </c>
      <c r="S755" s="14"/>
      <c r="T755" s="11"/>
      <c r="U755" s="11"/>
      <c r="V755" s="17">
        <f>COUNTA(TableAllYears[[#This Row],[Thermal Cycling]:[PID+ (2014)]])</f>
        <v>2</v>
      </c>
      <c r="W755" s="9"/>
      <c r="X755" s="9"/>
      <c r="Y755" s="9"/>
      <c r="Z755" s="9"/>
      <c r="AA755" s="9"/>
      <c r="AB755" s="9"/>
      <c r="AC755" s="9"/>
      <c r="AD755" s="9"/>
    </row>
    <row r="756" spans="1:30" x14ac:dyDescent="0.3">
      <c r="A756">
        <v>2021</v>
      </c>
      <c r="B756" t="s">
        <v>538</v>
      </c>
      <c r="C756" t="s">
        <v>119</v>
      </c>
      <c r="L756" s="9"/>
      <c r="M756" s="9" t="s">
        <v>193</v>
      </c>
      <c r="N756" s="9" t="s">
        <v>193</v>
      </c>
      <c r="O756" s="9"/>
      <c r="P756" s="9"/>
      <c r="Q756" s="9"/>
      <c r="S756" s="14"/>
      <c r="T756" s="11"/>
      <c r="U756" s="11"/>
      <c r="V756" s="17">
        <f>COUNTA(TableAllYears[[#This Row],[Thermal Cycling]:[PID+ (2014)]])</f>
        <v>2</v>
      </c>
      <c r="W756" s="9"/>
      <c r="X756" s="9"/>
      <c r="Y756" s="9"/>
      <c r="Z756" s="9"/>
      <c r="AA756" s="9"/>
      <c r="AB756" s="9"/>
      <c r="AC756" s="9"/>
      <c r="AD756" s="9"/>
    </row>
    <row r="757" spans="1:30" x14ac:dyDescent="0.3">
      <c r="A757">
        <v>2021</v>
      </c>
      <c r="B757" t="s">
        <v>547</v>
      </c>
      <c r="C757" t="s">
        <v>119</v>
      </c>
      <c r="L757" s="9"/>
      <c r="M757" s="9"/>
      <c r="N757" s="9" t="s">
        <v>193</v>
      </c>
      <c r="O757" s="9"/>
      <c r="P757" s="9" t="s">
        <v>193</v>
      </c>
      <c r="Q757" s="9"/>
      <c r="S757" s="14"/>
      <c r="T757" s="11"/>
      <c r="U757" s="11"/>
      <c r="V757" s="17">
        <f>COUNTA(TableAllYears[[#This Row],[Thermal Cycling]:[PID+ (2014)]])</f>
        <v>2</v>
      </c>
      <c r="W757" s="9"/>
      <c r="X757" s="9"/>
      <c r="Y757" s="9"/>
      <c r="Z757" s="9"/>
      <c r="AA757" s="9"/>
      <c r="AB757" s="9"/>
      <c r="AC757" s="9"/>
      <c r="AD757" s="9"/>
    </row>
    <row r="758" spans="1:30" x14ac:dyDescent="0.3">
      <c r="A758">
        <v>2021</v>
      </c>
      <c r="B758" t="s">
        <v>548</v>
      </c>
      <c r="C758" t="s">
        <v>119</v>
      </c>
      <c r="L758" s="9"/>
      <c r="M758" s="9"/>
      <c r="N758" s="9" t="s">
        <v>193</v>
      </c>
      <c r="O758" s="9"/>
      <c r="P758" s="9" t="s">
        <v>193</v>
      </c>
      <c r="Q758" s="9"/>
      <c r="S758" s="14"/>
      <c r="T758" s="11"/>
      <c r="U758" s="11"/>
      <c r="V758" s="17">
        <f>COUNTA(TableAllYears[[#This Row],[Thermal Cycling]:[PID+ (2014)]])</f>
        <v>2</v>
      </c>
      <c r="W758" s="9"/>
      <c r="X758" s="9"/>
      <c r="Y758" s="9"/>
      <c r="Z758" s="9"/>
      <c r="AA758" s="9"/>
      <c r="AB758" s="9"/>
      <c r="AC758" s="9"/>
      <c r="AD758" s="9"/>
    </row>
    <row r="759" spans="1:30" x14ac:dyDescent="0.3">
      <c r="A759">
        <v>2020</v>
      </c>
      <c r="B759" t="s">
        <v>547</v>
      </c>
      <c r="C759" t="s">
        <v>119</v>
      </c>
      <c r="L759" s="9"/>
      <c r="M759" s="9"/>
      <c r="N759" s="9" t="s">
        <v>193</v>
      </c>
      <c r="O759" s="9"/>
      <c r="P759" s="9" t="s">
        <v>193</v>
      </c>
      <c r="Q759" s="9"/>
      <c r="S759" s="14"/>
      <c r="T759" s="11"/>
      <c r="U759" s="11"/>
      <c r="V759" s="17">
        <f>COUNTA(TableAllYears[[#This Row],[Thermal Cycling]:[PID+ (2014)]])</f>
        <v>2</v>
      </c>
      <c r="W759" s="9" t="s">
        <v>471</v>
      </c>
      <c r="X759" s="9" t="s">
        <v>491</v>
      </c>
      <c r="Y759" s="9" t="s">
        <v>492</v>
      </c>
      <c r="Z759" s="9"/>
      <c r="AA759" s="9" t="s">
        <v>438</v>
      </c>
      <c r="AB759" s="9" t="s">
        <v>478</v>
      </c>
      <c r="AC759" s="9" t="s">
        <v>476</v>
      </c>
      <c r="AD759" s="9"/>
    </row>
    <row r="760" spans="1:30" x14ac:dyDescent="0.3">
      <c r="A760">
        <v>2019</v>
      </c>
      <c r="B760" t="s">
        <v>134</v>
      </c>
      <c r="C760" t="s">
        <v>119</v>
      </c>
      <c r="L760" s="9"/>
      <c r="M760" s="9" t="s">
        <v>193</v>
      </c>
      <c r="N760" s="9"/>
      <c r="O760" s="9"/>
      <c r="P760" s="9" t="s">
        <v>193</v>
      </c>
      <c r="Q760" s="9"/>
      <c r="S760" s="14"/>
      <c r="T760" s="11"/>
      <c r="U760" s="11"/>
      <c r="V760" s="17">
        <f>COUNTA(TableAllYears[[#This Row],[Thermal Cycling]:[PID+ (2014)]])</f>
        <v>2</v>
      </c>
      <c r="W760" s="9" t="s">
        <v>471</v>
      </c>
      <c r="X760" s="9"/>
      <c r="Y760" s="9"/>
      <c r="Z760" s="9"/>
      <c r="AA760" s="9" t="s">
        <v>438</v>
      </c>
      <c r="AB760" s="9"/>
      <c r="AC760" s="9"/>
      <c r="AD760" s="9"/>
    </row>
    <row r="761" spans="1:30" x14ac:dyDescent="0.3">
      <c r="A761">
        <v>2017</v>
      </c>
      <c r="B761" t="s">
        <v>732</v>
      </c>
      <c r="C761" t="s">
        <v>119</v>
      </c>
      <c r="L761" s="9"/>
      <c r="M761" s="9"/>
      <c r="N761" s="9"/>
      <c r="O761" s="9" t="s">
        <v>193</v>
      </c>
      <c r="P761" s="9" t="s">
        <v>193</v>
      </c>
      <c r="Q761" s="9"/>
      <c r="S761" s="14"/>
      <c r="T761" s="11"/>
      <c r="U761" s="11"/>
      <c r="V761" s="17">
        <f>COUNTA(TableAllYears[[#This Row],[Thermal Cycling]:[PID+ (2014)]])</f>
        <v>2</v>
      </c>
      <c r="W761" s="9" t="s">
        <v>696</v>
      </c>
      <c r="X761" s="9" t="s">
        <v>491</v>
      </c>
      <c r="Y761" s="9"/>
      <c r="Z761" s="9"/>
      <c r="AA761" s="9" t="s">
        <v>438</v>
      </c>
      <c r="AB761" s="9" t="s">
        <v>758</v>
      </c>
      <c r="AC761" s="9"/>
      <c r="AD761" s="9"/>
    </row>
    <row r="762" spans="1:30" x14ac:dyDescent="0.3">
      <c r="A762">
        <v>2017</v>
      </c>
      <c r="B762" t="s">
        <v>734</v>
      </c>
      <c r="C762" t="s">
        <v>119</v>
      </c>
      <c r="L762" s="9"/>
      <c r="M762" s="9"/>
      <c r="N762" s="9" t="s">
        <v>193</v>
      </c>
      <c r="O762" s="9"/>
      <c r="P762" s="9"/>
      <c r="Q762" s="9"/>
      <c r="S762" s="14"/>
      <c r="T762" s="11" t="s">
        <v>193</v>
      </c>
      <c r="U762" s="11"/>
      <c r="V762" s="17">
        <f>COUNTA(TableAllYears[[#This Row],[Thermal Cycling]:[PID+ (2014)]])</f>
        <v>2</v>
      </c>
      <c r="W762" s="9" t="s">
        <v>744</v>
      </c>
      <c r="X762" s="9" t="s">
        <v>491</v>
      </c>
      <c r="Y762" s="9"/>
      <c r="Z762" s="9"/>
      <c r="AA762" s="9" t="s">
        <v>438</v>
      </c>
      <c r="AB762" s="9" t="s">
        <v>758</v>
      </c>
      <c r="AC762" s="9"/>
      <c r="AD762" s="9"/>
    </row>
    <row r="763" spans="1:30" x14ac:dyDescent="0.3">
      <c r="A763">
        <v>2023</v>
      </c>
      <c r="B763" t="s">
        <v>210</v>
      </c>
      <c r="C763" t="s">
        <v>119</v>
      </c>
      <c r="D763" t="s">
        <v>434</v>
      </c>
      <c r="E763">
        <v>480</v>
      </c>
      <c r="F763">
        <v>525</v>
      </c>
      <c r="G763" t="s">
        <v>32</v>
      </c>
      <c r="H763" t="s">
        <v>13</v>
      </c>
      <c r="I763">
        <v>156</v>
      </c>
      <c r="K763">
        <v>166</v>
      </c>
      <c r="L763" s="9"/>
      <c r="M763" s="9"/>
      <c r="N763" s="9"/>
      <c r="O763" s="9"/>
      <c r="P763" s="9"/>
      <c r="Q763" s="9" t="s">
        <v>193</v>
      </c>
      <c r="S763" s="14"/>
      <c r="T763" s="11"/>
      <c r="U763" s="11"/>
      <c r="V763" s="17">
        <f>COUNTA(TableAllYears[[#This Row],[Thermal Cycling]:[PID+ (2014)]])</f>
        <v>1</v>
      </c>
      <c r="W763" s="9" t="s">
        <v>443</v>
      </c>
      <c r="X763" s="9" t="s">
        <v>471</v>
      </c>
      <c r="Y763" s="9"/>
      <c r="Z763" s="9"/>
      <c r="AA763" s="9" t="s">
        <v>438</v>
      </c>
      <c r="AB763" s="9" t="s">
        <v>438</v>
      </c>
      <c r="AC763" s="9"/>
      <c r="AD763" s="9"/>
    </row>
    <row r="764" spans="1:30" x14ac:dyDescent="0.3">
      <c r="A764">
        <v>2023</v>
      </c>
      <c r="B764" t="s">
        <v>211</v>
      </c>
      <c r="C764" t="s">
        <v>119</v>
      </c>
      <c r="D764" t="s">
        <v>434</v>
      </c>
      <c r="E764">
        <v>480</v>
      </c>
      <c r="F764">
        <v>525</v>
      </c>
      <c r="G764" t="s">
        <v>32</v>
      </c>
      <c r="H764" t="s">
        <v>13</v>
      </c>
      <c r="I764">
        <v>156</v>
      </c>
      <c r="K764">
        <v>166</v>
      </c>
      <c r="L764" s="9"/>
      <c r="M764" s="9"/>
      <c r="N764" s="9"/>
      <c r="O764" s="9"/>
      <c r="P764" s="9"/>
      <c r="Q764" s="9" t="s">
        <v>193</v>
      </c>
      <c r="S764" s="14"/>
      <c r="T764" s="11"/>
      <c r="U764" s="11"/>
      <c r="V764" s="17">
        <f>COUNTA(TableAllYears[[#This Row],[Thermal Cycling]:[PID+ (2014)]])</f>
        <v>1</v>
      </c>
      <c r="W764" s="9" t="s">
        <v>443</v>
      </c>
      <c r="X764" s="9" t="s">
        <v>471</v>
      </c>
      <c r="Y764" s="9"/>
      <c r="Z764" s="9"/>
      <c r="AA764" s="9" t="s">
        <v>438</v>
      </c>
      <c r="AB764" s="9" t="s">
        <v>438</v>
      </c>
      <c r="AC764" s="9"/>
      <c r="AD764" s="9"/>
    </row>
    <row r="765" spans="1:30" x14ac:dyDescent="0.3">
      <c r="A765">
        <v>2022</v>
      </c>
      <c r="B765" t="s">
        <v>124</v>
      </c>
      <c r="C765" t="s">
        <v>119</v>
      </c>
      <c r="D765" t="s">
        <v>12</v>
      </c>
      <c r="E765">
        <v>355</v>
      </c>
      <c r="F765">
        <v>400</v>
      </c>
      <c r="G765" t="s">
        <v>32</v>
      </c>
      <c r="H765" t="s">
        <v>13</v>
      </c>
      <c r="I765">
        <v>120</v>
      </c>
      <c r="J765" t="s">
        <v>29</v>
      </c>
      <c r="K765">
        <v>161.69999999999999</v>
      </c>
      <c r="L765" s="9"/>
      <c r="M765" s="9"/>
      <c r="N765" s="9"/>
      <c r="O765" s="9" t="s">
        <v>193</v>
      </c>
      <c r="P765" s="9"/>
      <c r="Q765" s="9"/>
      <c r="S765" s="14"/>
      <c r="T765" s="11"/>
      <c r="U765" s="11"/>
      <c r="V765" s="17">
        <f>COUNTA(TableAllYears[[#This Row],[Thermal Cycling]:[PID+ (2014)]])</f>
        <v>1</v>
      </c>
      <c r="W765" s="9" t="s">
        <v>492</v>
      </c>
      <c r="X765" s="9" t="s">
        <v>443</v>
      </c>
      <c r="Y765" s="9" t="s">
        <v>471</v>
      </c>
      <c r="Z765" s="9" t="s">
        <v>491</v>
      </c>
      <c r="AA765" s="9" t="s">
        <v>476</v>
      </c>
      <c r="AB765" s="9" t="s">
        <v>438</v>
      </c>
      <c r="AC765" s="9" t="s">
        <v>438</v>
      </c>
      <c r="AD765" s="9" t="s">
        <v>478</v>
      </c>
    </row>
    <row r="766" spans="1:30" x14ac:dyDescent="0.3">
      <c r="A766">
        <v>2021</v>
      </c>
      <c r="B766" t="s">
        <v>536</v>
      </c>
      <c r="C766" t="s">
        <v>119</v>
      </c>
      <c r="L766" s="9"/>
      <c r="M766" s="9" t="s">
        <v>193</v>
      </c>
      <c r="N766" s="9"/>
      <c r="O766" s="9"/>
      <c r="P766" s="9"/>
      <c r="Q766" s="9"/>
      <c r="S766" s="14"/>
      <c r="T766" s="11"/>
      <c r="U766" s="11"/>
      <c r="V766" s="17">
        <f>COUNTA(TableAllYears[[#This Row],[Thermal Cycling]:[PID+ (2014)]])</f>
        <v>1</v>
      </c>
      <c r="W766" s="9"/>
      <c r="X766" s="9"/>
      <c r="Y766" s="9"/>
      <c r="Z766" s="9"/>
      <c r="AA766" s="9"/>
      <c r="AB766" s="9"/>
      <c r="AC766" s="9"/>
      <c r="AD766" s="9"/>
    </row>
    <row r="767" spans="1:30" x14ac:dyDescent="0.3">
      <c r="A767">
        <v>2021</v>
      </c>
      <c r="B767" t="s">
        <v>537</v>
      </c>
      <c r="C767" t="s">
        <v>119</v>
      </c>
      <c r="L767" s="9"/>
      <c r="M767" s="9" t="s">
        <v>193</v>
      </c>
      <c r="N767" s="9"/>
      <c r="O767" s="9"/>
      <c r="P767" s="9"/>
      <c r="Q767" s="9"/>
      <c r="S767" s="14"/>
      <c r="T767" s="11"/>
      <c r="U767" s="11"/>
      <c r="V767" s="17">
        <f>COUNTA(TableAllYears[[#This Row],[Thermal Cycling]:[PID+ (2014)]])</f>
        <v>1</v>
      </c>
      <c r="W767" s="9"/>
      <c r="X767" s="9"/>
      <c r="Y767" s="9"/>
      <c r="Z767" s="9"/>
      <c r="AA767" s="9"/>
      <c r="AB767" s="9"/>
      <c r="AC767" s="9"/>
      <c r="AD767" s="9"/>
    </row>
    <row r="768" spans="1:30" x14ac:dyDescent="0.3">
      <c r="A768">
        <v>2020</v>
      </c>
      <c r="B768" t="s">
        <v>532</v>
      </c>
      <c r="C768" t="s">
        <v>119</v>
      </c>
      <c r="L768" s="9"/>
      <c r="M768" s="9" t="s">
        <v>193</v>
      </c>
      <c r="N768" s="9"/>
      <c r="O768" s="9"/>
      <c r="P768" s="9"/>
      <c r="Q768" s="9"/>
      <c r="S768" s="14"/>
      <c r="T768" s="11"/>
      <c r="U768" s="11"/>
      <c r="V768" s="17">
        <f>COUNTA(TableAllYears[[#This Row],[Thermal Cycling]:[PID+ (2014)]])</f>
        <v>1</v>
      </c>
      <c r="W768" s="9" t="s">
        <v>471</v>
      </c>
      <c r="X768" s="9" t="s">
        <v>491</v>
      </c>
      <c r="Y768" s="9" t="s">
        <v>492</v>
      </c>
      <c r="Z768" s="9"/>
      <c r="AA768" s="9" t="s">
        <v>438</v>
      </c>
      <c r="AB768" s="9" t="s">
        <v>478</v>
      </c>
      <c r="AC768" s="9" t="s">
        <v>476</v>
      </c>
      <c r="AD768" s="9"/>
    </row>
    <row r="769" spans="1:30" x14ac:dyDescent="0.3">
      <c r="A769">
        <v>2020</v>
      </c>
      <c r="B769" t="s">
        <v>126</v>
      </c>
      <c r="C769" t="s">
        <v>119</v>
      </c>
      <c r="L769" s="9"/>
      <c r="M769" s="9" t="s">
        <v>193</v>
      </c>
      <c r="N769" s="9"/>
      <c r="O769" s="9"/>
      <c r="P769" s="9"/>
      <c r="Q769" s="9"/>
      <c r="S769" s="14"/>
      <c r="T769" s="11"/>
      <c r="U769" s="11"/>
      <c r="V769" s="17">
        <f>COUNTA(TableAllYears[[#This Row],[Thermal Cycling]:[PID+ (2014)]])</f>
        <v>1</v>
      </c>
      <c r="W769" s="9" t="s">
        <v>471</v>
      </c>
      <c r="X769" s="9" t="s">
        <v>491</v>
      </c>
      <c r="Y769" s="9" t="s">
        <v>492</v>
      </c>
      <c r="Z769" s="9"/>
      <c r="AA769" s="9" t="s">
        <v>438</v>
      </c>
      <c r="AB769" s="9" t="s">
        <v>478</v>
      </c>
      <c r="AC769" s="9" t="s">
        <v>476</v>
      </c>
      <c r="AD769" s="9"/>
    </row>
    <row r="770" spans="1:30" x14ac:dyDescent="0.3">
      <c r="A770">
        <v>2017</v>
      </c>
      <c r="B770" t="s">
        <v>741</v>
      </c>
      <c r="C770" t="s">
        <v>119</v>
      </c>
      <c r="L770" s="9"/>
      <c r="M770" s="9"/>
      <c r="N770" s="9"/>
      <c r="O770" s="9"/>
      <c r="P770" s="9" t="s">
        <v>193</v>
      </c>
      <c r="Q770" s="9"/>
      <c r="S770" s="14"/>
      <c r="T770" s="11"/>
      <c r="U770" s="11"/>
      <c r="V770" s="17">
        <f>COUNTA(TableAllYears[[#This Row],[Thermal Cycling]:[PID+ (2014)]])</f>
        <v>1</v>
      </c>
      <c r="W770" s="9" t="s">
        <v>696</v>
      </c>
      <c r="X770" s="9" t="s">
        <v>491</v>
      </c>
      <c r="Y770" s="9"/>
      <c r="Z770" s="9"/>
      <c r="AA770" s="9" t="s">
        <v>438</v>
      </c>
      <c r="AB770" s="9" t="s">
        <v>758</v>
      </c>
      <c r="AC770" s="9"/>
      <c r="AD770" s="9"/>
    </row>
    <row r="771" spans="1:30" x14ac:dyDescent="0.3">
      <c r="A771">
        <v>2017</v>
      </c>
      <c r="B771" t="s">
        <v>736</v>
      </c>
      <c r="C771" t="s">
        <v>119</v>
      </c>
      <c r="L771" s="9"/>
      <c r="M771" s="9"/>
      <c r="N771" s="9" t="s">
        <v>193</v>
      </c>
      <c r="O771" s="9"/>
      <c r="P771" s="9"/>
      <c r="Q771" s="9"/>
      <c r="S771" s="14"/>
      <c r="T771" s="11"/>
      <c r="U771" s="11"/>
      <c r="V771" s="17">
        <f>COUNTA(TableAllYears[[#This Row],[Thermal Cycling]:[PID+ (2014)]])</f>
        <v>1</v>
      </c>
      <c r="W771" s="9" t="s">
        <v>744</v>
      </c>
      <c r="X771" s="9" t="s">
        <v>491</v>
      </c>
      <c r="Y771" s="9"/>
      <c r="Z771" s="9"/>
      <c r="AA771" s="9" t="s">
        <v>438</v>
      </c>
      <c r="AB771" s="9" t="s">
        <v>758</v>
      </c>
      <c r="AC771" s="9"/>
      <c r="AD771" s="9"/>
    </row>
    <row r="772" spans="1:30" x14ac:dyDescent="0.3">
      <c r="A772" s="9">
        <v>2024</v>
      </c>
      <c r="B772" s="9" t="s">
        <v>1069</v>
      </c>
      <c r="C772" s="9" t="s">
        <v>1068</v>
      </c>
      <c r="D772" t="s">
        <v>430</v>
      </c>
      <c r="E772">
        <v>430</v>
      </c>
      <c r="F772">
        <v>475</v>
      </c>
      <c r="G772" s="9" t="s">
        <v>28</v>
      </c>
      <c r="H772" s="9" t="s">
        <v>13</v>
      </c>
      <c r="I772" s="9"/>
      <c r="J772" s="9"/>
      <c r="K772" s="9">
        <v>182</v>
      </c>
      <c r="L772" s="9">
        <v>91</v>
      </c>
      <c r="M772" s="9" t="s">
        <v>193</v>
      </c>
      <c r="N772" s="9" t="s">
        <v>193</v>
      </c>
      <c r="O772" s="9" t="s">
        <v>193</v>
      </c>
      <c r="P772" s="9" t="s">
        <v>193</v>
      </c>
      <c r="Q772" s="9" t="s">
        <v>193</v>
      </c>
      <c r="S772" s="14"/>
      <c r="T772" s="11"/>
      <c r="U772" s="11"/>
      <c r="V772" s="17">
        <f>COUNTA(TableAllYears[[#This Row],[Thermal Cycling]:[PID+ (2014)]])</f>
        <v>5</v>
      </c>
      <c r="W772" t="s">
        <v>1142</v>
      </c>
      <c r="AA772" s="9" t="s">
        <v>30</v>
      </c>
      <c r="AB772" s="9"/>
      <c r="AC772" s="9"/>
      <c r="AD772" s="9"/>
    </row>
    <row r="773" spans="1:30" x14ac:dyDescent="0.3">
      <c r="A773" s="9">
        <v>2024</v>
      </c>
      <c r="B773" s="9" t="s">
        <v>1070</v>
      </c>
      <c r="C773" s="9" t="s">
        <v>1068</v>
      </c>
      <c r="D773" t="s">
        <v>429</v>
      </c>
      <c r="E773">
        <v>530</v>
      </c>
      <c r="F773">
        <v>575</v>
      </c>
      <c r="G773" s="9" t="s">
        <v>28</v>
      </c>
      <c r="H773" s="9" t="s">
        <v>13</v>
      </c>
      <c r="I773" s="9"/>
      <c r="J773" s="9"/>
      <c r="K773" s="9">
        <v>182</v>
      </c>
      <c r="L773" s="9">
        <v>91</v>
      </c>
      <c r="M773" s="9" t="s">
        <v>193</v>
      </c>
      <c r="N773" s="9" t="s">
        <v>193</v>
      </c>
      <c r="O773" s="9" t="s">
        <v>193</v>
      </c>
      <c r="P773" s="9" t="s">
        <v>193</v>
      </c>
      <c r="Q773" s="9" t="s">
        <v>193</v>
      </c>
      <c r="S773" s="14"/>
      <c r="T773" s="11"/>
      <c r="U773" s="11"/>
      <c r="V773" s="17">
        <f>COUNTA(TableAllYears[[#This Row],[Thermal Cycling]:[PID+ (2014)]])</f>
        <v>5</v>
      </c>
      <c r="W773" t="s">
        <v>1142</v>
      </c>
      <c r="AA773" s="9" t="s">
        <v>30</v>
      </c>
      <c r="AB773" s="9"/>
      <c r="AC773" s="9"/>
      <c r="AD773" s="9"/>
    </row>
    <row r="774" spans="1:30" x14ac:dyDescent="0.3">
      <c r="A774" s="9">
        <v>2024</v>
      </c>
      <c r="B774" s="9" t="s">
        <v>1071</v>
      </c>
      <c r="C774" s="9" t="s">
        <v>1068</v>
      </c>
      <c r="D774" t="s">
        <v>431</v>
      </c>
      <c r="E774">
        <v>580</v>
      </c>
      <c r="F774">
        <v>625</v>
      </c>
      <c r="G774" s="9" t="s">
        <v>28</v>
      </c>
      <c r="H774" s="9" t="s">
        <v>13</v>
      </c>
      <c r="I774" s="9"/>
      <c r="J774" s="9"/>
      <c r="K774" s="9">
        <v>182</v>
      </c>
      <c r="L774" s="9">
        <v>91</v>
      </c>
      <c r="M774" s="9"/>
      <c r="N774" s="9" t="s">
        <v>193</v>
      </c>
      <c r="O774" s="9"/>
      <c r="P774" s="9" t="s">
        <v>193</v>
      </c>
      <c r="Q774" s="9" t="s">
        <v>193</v>
      </c>
      <c r="S774" s="14"/>
      <c r="T774" s="11"/>
      <c r="U774" s="11"/>
      <c r="V774" s="17">
        <f>COUNTA(TableAllYears[[#This Row],[Thermal Cycling]:[PID+ (2014)]])</f>
        <v>3</v>
      </c>
      <c r="W774" t="s">
        <v>1142</v>
      </c>
      <c r="AA774" s="9" t="s">
        <v>30</v>
      </c>
      <c r="AB774" s="9"/>
      <c r="AC774" s="9"/>
      <c r="AD774" s="9"/>
    </row>
    <row r="775" spans="1:30" x14ac:dyDescent="0.3">
      <c r="A775" s="9">
        <v>2024</v>
      </c>
      <c r="B775" s="9" t="s">
        <v>1072</v>
      </c>
      <c r="C775" s="9" t="s">
        <v>1068</v>
      </c>
      <c r="D775" t="s">
        <v>192</v>
      </c>
      <c r="E775">
        <v>380</v>
      </c>
      <c r="F775">
        <v>425</v>
      </c>
      <c r="G775" s="9" t="s">
        <v>32</v>
      </c>
      <c r="H775" s="9" t="s">
        <v>13</v>
      </c>
      <c r="I775" s="9"/>
      <c r="J775" s="9"/>
      <c r="K775" s="9">
        <v>182</v>
      </c>
      <c r="L775" s="9">
        <v>91</v>
      </c>
      <c r="M775" s="9"/>
      <c r="N775" s="9"/>
      <c r="O775" s="9"/>
      <c r="P775" s="9"/>
      <c r="Q775" s="9" t="s">
        <v>193</v>
      </c>
      <c r="S775" s="14"/>
      <c r="T775" s="11"/>
      <c r="U775" s="11"/>
      <c r="V775" s="17">
        <f>COUNTA(TableAllYears[[#This Row],[Thermal Cycling]:[PID+ (2014)]])</f>
        <v>1</v>
      </c>
      <c r="W775" t="s">
        <v>1142</v>
      </c>
      <c r="AA775" s="9" t="s">
        <v>30</v>
      </c>
      <c r="AB775" s="9"/>
      <c r="AC775" s="9"/>
      <c r="AD775" s="9"/>
    </row>
    <row r="776" spans="1:30" x14ac:dyDescent="0.3">
      <c r="A776" s="9">
        <v>2024</v>
      </c>
      <c r="B776" s="9" t="s">
        <v>1073</v>
      </c>
      <c r="C776" s="9" t="s">
        <v>1068</v>
      </c>
      <c r="D776" t="s">
        <v>430</v>
      </c>
      <c r="E776">
        <v>430</v>
      </c>
      <c r="F776">
        <v>475</v>
      </c>
      <c r="G776" s="9" t="s">
        <v>32</v>
      </c>
      <c r="H776" s="9" t="s">
        <v>13</v>
      </c>
      <c r="I776" s="9"/>
      <c r="J776" s="9"/>
      <c r="K776" s="9">
        <v>182</v>
      </c>
      <c r="L776" s="9">
        <v>91</v>
      </c>
      <c r="M776" s="9"/>
      <c r="N776" s="9"/>
      <c r="O776" s="9"/>
      <c r="P776" s="9"/>
      <c r="Q776" s="9" t="s">
        <v>193</v>
      </c>
      <c r="S776" s="14"/>
      <c r="T776" s="11"/>
      <c r="U776" s="11"/>
      <c r="V776" s="17">
        <f>COUNTA(TableAllYears[[#This Row],[Thermal Cycling]:[PID+ (2014)]])</f>
        <v>1</v>
      </c>
      <c r="W776" t="s">
        <v>1142</v>
      </c>
      <c r="AA776" s="9" t="s">
        <v>30</v>
      </c>
      <c r="AB776" s="9"/>
      <c r="AC776" s="9"/>
      <c r="AD776" s="9"/>
    </row>
    <row r="777" spans="1:30" x14ac:dyDescent="0.3">
      <c r="A777" s="9">
        <v>2024</v>
      </c>
      <c r="B777" s="9" t="s">
        <v>1074</v>
      </c>
      <c r="C777" s="9" t="s">
        <v>1068</v>
      </c>
      <c r="D777" t="s">
        <v>429</v>
      </c>
      <c r="E777">
        <v>530</v>
      </c>
      <c r="F777">
        <v>575</v>
      </c>
      <c r="G777" s="9" t="s">
        <v>32</v>
      </c>
      <c r="H777" s="9" t="s">
        <v>13</v>
      </c>
      <c r="I777" s="9"/>
      <c r="J777" s="9"/>
      <c r="K777" s="9">
        <v>182</v>
      </c>
      <c r="L777" s="9">
        <v>91</v>
      </c>
      <c r="M777" s="9"/>
      <c r="N777" s="9"/>
      <c r="O777" s="9"/>
      <c r="P777" s="9"/>
      <c r="Q777" s="9" t="s">
        <v>193</v>
      </c>
      <c r="S777" s="14"/>
      <c r="T777" s="11"/>
      <c r="U777" s="11"/>
      <c r="V777" s="17">
        <f>COUNTA(TableAllYears[[#This Row],[Thermal Cycling]:[PID+ (2014)]])</f>
        <v>1</v>
      </c>
      <c r="W777" t="s">
        <v>1142</v>
      </c>
      <c r="AA777" s="9" t="s">
        <v>30</v>
      </c>
      <c r="AB777" s="9"/>
      <c r="AC777" s="9"/>
      <c r="AD777" s="9"/>
    </row>
    <row r="778" spans="1:30" x14ac:dyDescent="0.3">
      <c r="A778" s="9">
        <v>2024</v>
      </c>
      <c r="B778" s="9" t="s">
        <v>1075</v>
      </c>
      <c r="C778" s="9" t="s">
        <v>1068</v>
      </c>
      <c r="D778" t="s">
        <v>431</v>
      </c>
      <c r="E778">
        <v>580</v>
      </c>
      <c r="F778">
        <v>625</v>
      </c>
      <c r="G778" s="9" t="s">
        <v>32</v>
      </c>
      <c r="H778" s="9" t="s">
        <v>13</v>
      </c>
      <c r="I778" s="9"/>
      <c r="J778" s="9"/>
      <c r="K778" s="9">
        <v>182</v>
      </c>
      <c r="L778" s="9">
        <v>91</v>
      </c>
      <c r="M778" s="9"/>
      <c r="N778" s="9"/>
      <c r="O778" s="9"/>
      <c r="P778" s="9"/>
      <c r="Q778" s="9" t="s">
        <v>193</v>
      </c>
      <c r="S778" s="14"/>
      <c r="T778" s="11"/>
      <c r="U778" s="11"/>
      <c r="V778" s="17">
        <f>COUNTA(TableAllYears[[#This Row],[Thermal Cycling]:[PID+ (2014)]])</f>
        <v>1</v>
      </c>
      <c r="W778" t="s">
        <v>1142</v>
      </c>
      <c r="AA778" s="9" t="s">
        <v>30</v>
      </c>
      <c r="AB778" s="9"/>
      <c r="AC778" s="9"/>
      <c r="AD778" s="9"/>
    </row>
    <row r="779" spans="1:30" x14ac:dyDescent="0.3">
      <c r="A779">
        <v>2022</v>
      </c>
      <c r="B779" t="s">
        <v>140</v>
      </c>
      <c r="C779" t="s">
        <v>409</v>
      </c>
      <c r="D779" t="s">
        <v>10</v>
      </c>
      <c r="E779">
        <v>305</v>
      </c>
      <c r="F779">
        <v>350</v>
      </c>
      <c r="G779" t="s">
        <v>32</v>
      </c>
      <c r="H779" t="s">
        <v>13</v>
      </c>
      <c r="I779">
        <v>120</v>
      </c>
      <c r="J779" t="s">
        <v>29</v>
      </c>
      <c r="K779">
        <v>158.75</v>
      </c>
      <c r="L779" s="9"/>
      <c r="M779" s="9" t="s">
        <v>193</v>
      </c>
      <c r="N779" s="9" t="s">
        <v>193</v>
      </c>
      <c r="O779" s="9" t="s">
        <v>193</v>
      </c>
      <c r="P779" s="9" t="s">
        <v>193</v>
      </c>
      <c r="Q779" s="9" t="s">
        <v>193</v>
      </c>
      <c r="S779" s="14"/>
      <c r="T779" s="11"/>
      <c r="U779" s="11"/>
      <c r="V779" s="17">
        <f>COUNTA(TableAllYears[[#This Row],[Thermal Cycling]:[PID+ (2014)]])</f>
        <v>5</v>
      </c>
      <c r="W779" s="9" t="s">
        <v>136</v>
      </c>
      <c r="X779" s="9"/>
      <c r="Y779" s="9"/>
      <c r="Z779" s="9"/>
      <c r="AA779" s="9" t="s">
        <v>137</v>
      </c>
      <c r="AB779" s="9"/>
      <c r="AC779" s="9"/>
      <c r="AD779" s="9"/>
    </row>
    <row r="780" spans="1:30" x14ac:dyDescent="0.3">
      <c r="A780">
        <v>2021</v>
      </c>
      <c r="B780" t="s">
        <v>140</v>
      </c>
      <c r="C780" t="s">
        <v>409</v>
      </c>
      <c r="L780" s="9"/>
      <c r="M780" s="9" t="s">
        <v>193</v>
      </c>
      <c r="N780" s="9" t="s">
        <v>193</v>
      </c>
      <c r="O780" s="9"/>
      <c r="P780" s="9" t="s">
        <v>193</v>
      </c>
      <c r="Q780" s="9" t="s">
        <v>193</v>
      </c>
      <c r="S780" s="14"/>
      <c r="T780" s="11"/>
      <c r="U780" s="11"/>
      <c r="V780" s="17">
        <f>COUNTA(TableAllYears[[#This Row],[Thermal Cycling]:[PID+ (2014)]])</f>
        <v>4</v>
      </c>
      <c r="W780" s="9"/>
      <c r="X780" s="9"/>
      <c r="Y780" s="9"/>
      <c r="Z780" s="9"/>
      <c r="AA780" s="9"/>
      <c r="AB780" s="9"/>
      <c r="AC780" s="9"/>
      <c r="AD780" s="9"/>
    </row>
    <row r="781" spans="1:30" x14ac:dyDescent="0.3">
      <c r="A781">
        <v>2020</v>
      </c>
      <c r="B781" t="s">
        <v>601</v>
      </c>
      <c r="C781" t="s">
        <v>409</v>
      </c>
      <c r="L781" s="9"/>
      <c r="M781" s="9" t="s">
        <v>193</v>
      </c>
      <c r="N781" s="9" t="s">
        <v>193</v>
      </c>
      <c r="O781" s="9" t="s">
        <v>193</v>
      </c>
      <c r="P781" s="9" t="s">
        <v>193</v>
      </c>
      <c r="Q781" s="9"/>
      <c r="S781" s="14"/>
      <c r="T781" s="11"/>
      <c r="U781" s="11"/>
      <c r="V781" s="17">
        <f>COUNTA(TableAllYears[[#This Row],[Thermal Cycling]:[PID+ (2014)]])</f>
        <v>4</v>
      </c>
      <c r="W781" s="9" t="s">
        <v>136</v>
      </c>
      <c r="X781" s="9"/>
      <c r="Y781" s="9"/>
      <c r="Z781" s="9"/>
      <c r="AA781" s="9" t="s">
        <v>137</v>
      </c>
      <c r="AB781" s="9"/>
      <c r="AC781" s="9"/>
      <c r="AD781" s="9"/>
    </row>
    <row r="782" spans="1:30" x14ac:dyDescent="0.3">
      <c r="A782">
        <v>2018</v>
      </c>
      <c r="B782" t="s">
        <v>646</v>
      </c>
      <c r="C782" t="s">
        <v>409</v>
      </c>
      <c r="L782" s="9"/>
      <c r="M782" s="9" t="s">
        <v>193</v>
      </c>
      <c r="N782" s="9" t="s">
        <v>193</v>
      </c>
      <c r="O782" s="9" t="s">
        <v>193</v>
      </c>
      <c r="P782" s="9" t="s">
        <v>193</v>
      </c>
      <c r="Q782" s="9"/>
      <c r="S782" s="14"/>
      <c r="T782" s="11"/>
      <c r="U782" s="11"/>
      <c r="V782" s="17">
        <f>COUNTA(TableAllYears[[#This Row],[Thermal Cycling]:[PID+ (2014)]])</f>
        <v>4</v>
      </c>
      <c r="W782" s="9" t="s">
        <v>136</v>
      </c>
      <c r="X782" s="9"/>
      <c r="Y782" s="9"/>
      <c r="Z782" s="9"/>
      <c r="AA782" s="9" t="s">
        <v>137</v>
      </c>
      <c r="AB782" s="9"/>
      <c r="AC782" s="9"/>
      <c r="AD782" s="9"/>
    </row>
    <row r="783" spans="1:30" x14ac:dyDescent="0.3">
      <c r="A783">
        <v>2017</v>
      </c>
      <c r="B783" t="s">
        <v>733</v>
      </c>
      <c r="C783" t="s">
        <v>409</v>
      </c>
      <c r="L783" s="9"/>
      <c r="M783" s="9"/>
      <c r="N783" s="9" t="s">
        <v>193</v>
      </c>
      <c r="O783" s="9" t="s">
        <v>193</v>
      </c>
      <c r="P783" s="9" t="s">
        <v>193</v>
      </c>
      <c r="Q783" s="9"/>
      <c r="S783" s="14"/>
      <c r="T783" s="11" t="s">
        <v>193</v>
      </c>
      <c r="U783" s="11"/>
      <c r="V783" s="17">
        <f>COUNTA(TableAllYears[[#This Row],[Thermal Cycling]:[PID+ (2014)]])</f>
        <v>4</v>
      </c>
      <c r="W783" s="9"/>
      <c r="X783" s="9"/>
      <c r="Y783" s="9"/>
      <c r="Z783" s="9"/>
      <c r="AA783" s="9" t="s">
        <v>137</v>
      </c>
      <c r="AB783" s="9"/>
      <c r="AC783" s="9"/>
      <c r="AD783" s="9"/>
    </row>
    <row r="784" spans="1:30" x14ac:dyDescent="0.3">
      <c r="A784">
        <v>2021</v>
      </c>
      <c r="B784" t="s">
        <v>551</v>
      </c>
      <c r="C784" t="s">
        <v>409</v>
      </c>
      <c r="L784" s="9"/>
      <c r="M784" s="9"/>
      <c r="N784" s="9" t="s">
        <v>193</v>
      </c>
      <c r="O784" s="9"/>
      <c r="P784" s="9" t="s">
        <v>193</v>
      </c>
      <c r="Q784" s="9" t="s">
        <v>193</v>
      </c>
      <c r="S784" s="14"/>
      <c r="T784" s="11"/>
      <c r="U784" s="11"/>
      <c r="V784" s="17">
        <f>COUNTA(TableAllYears[[#This Row],[Thermal Cycling]:[PID+ (2014)]])</f>
        <v>3</v>
      </c>
      <c r="W784" s="9"/>
      <c r="X784" s="9"/>
      <c r="Y784" s="9"/>
      <c r="Z784" s="9"/>
      <c r="AA784" s="9"/>
      <c r="AB784" s="9"/>
      <c r="AC784" s="9"/>
      <c r="AD784" s="9"/>
    </row>
    <row r="785" spans="1:30" x14ac:dyDescent="0.3">
      <c r="A785">
        <v>2021</v>
      </c>
      <c r="B785" t="s">
        <v>138</v>
      </c>
      <c r="C785" t="s">
        <v>409</v>
      </c>
      <c r="L785" s="9"/>
      <c r="M785" s="9"/>
      <c r="N785" s="9" t="s">
        <v>193</v>
      </c>
      <c r="O785" s="9"/>
      <c r="P785" s="9" t="s">
        <v>193</v>
      </c>
      <c r="Q785" s="9" t="s">
        <v>193</v>
      </c>
      <c r="S785" s="14"/>
      <c r="T785" s="11"/>
      <c r="U785" s="11"/>
      <c r="V785" s="17">
        <f>COUNTA(TableAllYears[[#This Row],[Thermal Cycling]:[PID+ (2014)]])</f>
        <v>3</v>
      </c>
      <c r="W785" s="9"/>
      <c r="X785" s="9"/>
      <c r="Y785" s="9"/>
      <c r="Z785" s="9"/>
      <c r="AA785" s="9"/>
      <c r="AB785" s="9"/>
      <c r="AC785" s="9"/>
      <c r="AD785" s="9"/>
    </row>
    <row r="786" spans="1:30" x14ac:dyDescent="0.3">
      <c r="A786">
        <v>2019</v>
      </c>
      <c r="B786" t="s">
        <v>601</v>
      </c>
      <c r="C786" t="s">
        <v>409</v>
      </c>
      <c r="L786" s="9"/>
      <c r="M786" s="9" t="s">
        <v>193</v>
      </c>
      <c r="N786" s="9"/>
      <c r="O786" s="9" t="s">
        <v>193</v>
      </c>
      <c r="P786" s="9" t="s">
        <v>193</v>
      </c>
      <c r="Q786" s="9"/>
      <c r="S786" s="14"/>
      <c r="T786" s="11"/>
      <c r="U786" s="11"/>
      <c r="V786" s="17">
        <f>COUNTA(TableAllYears[[#This Row],[Thermal Cycling]:[PID+ (2014)]])</f>
        <v>3</v>
      </c>
      <c r="W786" s="9" t="s">
        <v>136</v>
      </c>
      <c r="X786" s="9"/>
      <c r="Y786" s="9"/>
      <c r="Z786" s="9"/>
      <c r="AA786" s="9" t="s">
        <v>137</v>
      </c>
      <c r="AB786" s="9"/>
      <c r="AC786" s="9"/>
      <c r="AD786" s="9"/>
    </row>
    <row r="787" spans="1:30" x14ac:dyDescent="0.3">
      <c r="A787">
        <v>2023</v>
      </c>
      <c r="B787" t="s">
        <v>139</v>
      </c>
      <c r="C787" t="s">
        <v>409</v>
      </c>
      <c r="D787" t="s">
        <v>192</v>
      </c>
      <c r="E787">
        <v>380</v>
      </c>
      <c r="F787">
        <v>425</v>
      </c>
      <c r="G787" t="s">
        <v>32</v>
      </c>
      <c r="H787" t="s">
        <v>141</v>
      </c>
      <c r="I787">
        <v>132</v>
      </c>
      <c r="K787">
        <v>162</v>
      </c>
      <c r="L787" s="9"/>
      <c r="M787" s="9"/>
      <c r="N787" s="9"/>
      <c r="O787" s="9" t="s">
        <v>193</v>
      </c>
      <c r="P787" s="9" t="s">
        <v>193</v>
      </c>
      <c r="Q787" s="9"/>
      <c r="S787" s="14"/>
      <c r="T787" s="11"/>
      <c r="U787" s="11"/>
      <c r="V787" s="17">
        <f>COUNTA(TableAllYears[[#This Row],[Thermal Cycling]:[PID+ (2014)]])</f>
        <v>2</v>
      </c>
      <c r="W787" s="9" t="s">
        <v>136</v>
      </c>
      <c r="X787" s="9"/>
      <c r="Y787" s="9"/>
      <c r="Z787" s="9"/>
      <c r="AA787" s="9" t="s">
        <v>137</v>
      </c>
      <c r="AB787" s="9"/>
      <c r="AC787" s="9"/>
      <c r="AD787" s="9"/>
    </row>
    <row r="788" spans="1:30" x14ac:dyDescent="0.3">
      <c r="A788">
        <v>2019</v>
      </c>
      <c r="B788" t="s">
        <v>646</v>
      </c>
      <c r="C788" t="s">
        <v>409</v>
      </c>
      <c r="L788" s="9"/>
      <c r="M788" s="9" t="s">
        <v>193</v>
      </c>
      <c r="N788" s="9"/>
      <c r="O788" s="9"/>
      <c r="P788" s="9" t="s">
        <v>193</v>
      </c>
      <c r="Q788" s="9"/>
      <c r="S788" s="14"/>
      <c r="T788" s="11"/>
      <c r="U788" s="11"/>
      <c r="V788" s="17">
        <f>COUNTA(TableAllYears[[#This Row],[Thermal Cycling]:[PID+ (2014)]])</f>
        <v>2</v>
      </c>
      <c r="W788" s="9" t="s">
        <v>136</v>
      </c>
      <c r="X788" s="9"/>
      <c r="Y788" s="9"/>
      <c r="Z788" s="9"/>
      <c r="AA788" s="9" t="s">
        <v>137</v>
      </c>
      <c r="AB788" s="9"/>
      <c r="AC788" s="9"/>
      <c r="AD788" s="9"/>
    </row>
    <row r="789" spans="1:30" x14ac:dyDescent="0.3">
      <c r="A789">
        <v>2016</v>
      </c>
      <c r="C789" t="s">
        <v>409</v>
      </c>
      <c r="L789" s="9"/>
      <c r="M789" s="9"/>
      <c r="N789" s="9" t="s">
        <v>193</v>
      </c>
      <c r="O789" s="9"/>
      <c r="P789" s="9" t="s">
        <v>193</v>
      </c>
      <c r="Q789" s="9"/>
      <c r="S789" s="14"/>
      <c r="T789" s="11"/>
      <c r="U789" s="11"/>
      <c r="V789" s="17">
        <f>COUNTA(TableAllYears[[#This Row],[Thermal Cycling]:[PID+ (2014)]])</f>
        <v>2</v>
      </c>
      <c r="W789" s="9"/>
      <c r="X789" s="9"/>
      <c r="Y789" s="9"/>
      <c r="Z789" s="9"/>
      <c r="AA789" s="9" t="s">
        <v>137</v>
      </c>
      <c r="AB789" s="9"/>
      <c r="AC789" s="9"/>
      <c r="AD789" s="9"/>
    </row>
    <row r="790" spans="1:30" x14ac:dyDescent="0.3">
      <c r="A790">
        <v>2022</v>
      </c>
      <c r="B790" t="s">
        <v>138</v>
      </c>
      <c r="C790" t="s">
        <v>409</v>
      </c>
      <c r="D790" t="s">
        <v>12</v>
      </c>
      <c r="E790">
        <v>355</v>
      </c>
      <c r="F790">
        <v>400</v>
      </c>
      <c r="G790" t="s">
        <v>32</v>
      </c>
      <c r="H790" t="s">
        <v>141</v>
      </c>
      <c r="I790">
        <v>120</v>
      </c>
      <c r="J790" t="s">
        <v>29</v>
      </c>
      <c r="K790">
        <v>162</v>
      </c>
      <c r="L790" s="9"/>
      <c r="M790" s="9"/>
      <c r="N790" s="9" t="s">
        <v>193</v>
      </c>
      <c r="O790" s="9"/>
      <c r="P790" s="9"/>
      <c r="Q790" s="9"/>
      <c r="S790" s="14"/>
      <c r="T790" s="11"/>
      <c r="U790" s="11"/>
      <c r="V790" s="17">
        <f>COUNTA(TableAllYears[[#This Row],[Thermal Cycling]:[PID+ (2014)]])</f>
        <v>1</v>
      </c>
      <c r="W790" s="9" t="s">
        <v>136</v>
      </c>
      <c r="X790" s="9"/>
      <c r="Y790" s="9"/>
      <c r="Z790" s="9"/>
      <c r="AA790" s="9" t="s">
        <v>137</v>
      </c>
      <c r="AB790" s="9"/>
      <c r="AC790" s="9"/>
      <c r="AD790" s="9"/>
    </row>
    <row r="791" spans="1:30" x14ac:dyDescent="0.3">
      <c r="A791">
        <v>2022</v>
      </c>
      <c r="B791" t="s">
        <v>139</v>
      </c>
      <c r="C791" t="s">
        <v>409</v>
      </c>
      <c r="D791" t="s">
        <v>12</v>
      </c>
      <c r="E791">
        <v>355</v>
      </c>
      <c r="F791">
        <v>400</v>
      </c>
      <c r="G791" t="s">
        <v>32</v>
      </c>
      <c r="H791" t="s">
        <v>141</v>
      </c>
      <c r="I791">
        <v>132</v>
      </c>
      <c r="J791" t="s">
        <v>29</v>
      </c>
      <c r="K791">
        <v>162</v>
      </c>
      <c r="L791" s="9"/>
      <c r="M791" s="9"/>
      <c r="N791" s="9"/>
      <c r="O791" s="9"/>
      <c r="P791" s="9" t="s">
        <v>193</v>
      </c>
      <c r="Q791" s="9"/>
      <c r="S791" s="14"/>
      <c r="T791" s="11"/>
      <c r="U791" s="11"/>
      <c r="V791" s="17">
        <f>COUNTA(TableAllYears[[#This Row],[Thermal Cycling]:[PID+ (2014)]])</f>
        <v>1</v>
      </c>
      <c r="W791" s="9" t="s">
        <v>136</v>
      </c>
      <c r="X791" s="9"/>
      <c r="Y791" s="9"/>
      <c r="Z791" s="9"/>
      <c r="AA791" s="9" t="s">
        <v>137</v>
      </c>
      <c r="AB791" s="9"/>
      <c r="AC791" s="9"/>
      <c r="AD791" s="9"/>
    </row>
    <row r="792" spans="1:30" x14ac:dyDescent="0.3">
      <c r="A792">
        <v>2016</v>
      </c>
      <c r="C792" t="s">
        <v>762</v>
      </c>
      <c r="L792" s="9"/>
      <c r="M792" s="9" t="s">
        <v>193</v>
      </c>
      <c r="N792" s="9" t="s">
        <v>193</v>
      </c>
      <c r="O792" s="9" t="s">
        <v>193</v>
      </c>
      <c r="P792" s="9" t="s">
        <v>193</v>
      </c>
      <c r="Q792" s="9"/>
      <c r="S792" s="14"/>
      <c r="T792" s="11"/>
      <c r="U792" s="11"/>
      <c r="V792" s="17">
        <f>COUNTA(TableAllYears[[#This Row],[Thermal Cycling]:[PID+ (2014)]])</f>
        <v>4</v>
      </c>
      <c r="W792" s="9" t="s">
        <v>769</v>
      </c>
      <c r="X792" s="9"/>
      <c r="Y792" s="9"/>
      <c r="Z792" s="9"/>
      <c r="AA792" s="9" t="s">
        <v>743</v>
      </c>
      <c r="AB792" s="9"/>
      <c r="AC792" s="9"/>
      <c r="AD792" s="9"/>
    </row>
    <row r="793" spans="1:30" x14ac:dyDescent="0.3">
      <c r="A793">
        <v>2014</v>
      </c>
      <c r="C793" t="s">
        <v>773</v>
      </c>
      <c r="L793" s="9"/>
      <c r="M793" s="9"/>
      <c r="N793" s="9"/>
      <c r="O793" s="9" t="s">
        <v>193</v>
      </c>
      <c r="P793" s="9"/>
      <c r="Q793" s="9"/>
      <c r="S793" s="14"/>
      <c r="T793" s="11" t="s">
        <v>193</v>
      </c>
      <c r="U793" s="11" t="s">
        <v>193</v>
      </c>
      <c r="V793" s="17">
        <f>COUNTA(TableAllYears[[#This Row],[Thermal Cycling]:[PID+ (2014)]])</f>
        <v>3</v>
      </c>
      <c r="W793" s="9"/>
      <c r="X793" s="9"/>
      <c r="Y793" s="9"/>
      <c r="Z793" s="9"/>
      <c r="AA793" s="9"/>
      <c r="AB793" s="9"/>
      <c r="AC793" s="9"/>
      <c r="AD793" s="9"/>
    </row>
    <row r="794" spans="1:30" x14ac:dyDescent="0.3">
      <c r="A794" s="9">
        <v>2024</v>
      </c>
      <c r="B794" s="9" t="s">
        <v>1077</v>
      </c>
      <c r="C794" s="9" t="s">
        <v>1076</v>
      </c>
      <c r="D794" t="s">
        <v>429</v>
      </c>
      <c r="E794">
        <v>530</v>
      </c>
      <c r="F794">
        <v>575</v>
      </c>
      <c r="G794" s="9" t="s">
        <v>28</v>
      </c>
      <c r="H794" s="9" t="s">
        <v>13</v>
      </c>
      <c r="I794" s="9"/>
      <c r="J794" s="9"/>
      <c r="K794" s="9">
        <v>182</v>
      </c>
      <c r="L794" s="9">
        <v>91</v>
      </c>
      <c r="M794" s="9" t="s">
        <v>193</v>
      </c>
      <c r="N794" s="9" t="s">
        <v>193</v>
      </c>
      <c r="O794" s="9" t="s">
        <v>193</v>
      </c>
      <c r="P794" s="9" t="s">
        <v>193</v>
      </c>
      <c r="Q794" s="9" t="s">
        <v>193</v>
      </c>
      <c r="S794" s="14">
        <v>40</v>
      </c>
      <c r="T794" s="11"/>
      <c r="U794" s="11"/>
      <c r="V794" s="17">
        <f>COUNTA(TableAllYears[[#This Row],[Thermal Cycling]:[PID+ (2014)]])</f>
        <v>6</v>
      </c>
      <c r="W794" t="s">
        <v>1143</v>
      </c>
      <c r="AA794" s="9" t="s">
        <v>16</v>
      </c>
      <c r="AB794" s="9"/>
      <c r="AC794" s="9"/>
      <c r="AD794" s="9"/>
    </row>
    <row r="795" spans="1:30" x14ac:dyDescent="0.3">
      <c r="A795" s="9">
        <v>2024</v>
      </c>
      <c r="B795" s="9" t="s">
        <v>1078</v>
      </c>
      <c r="C795" s="9" t="s">
        <v>1076</v>
      </c>
      <c r="D795" t="s">
        <v>429</v>
      </c>
      <c r="E795">
        <v>530</v>
      </c>
      <c r="F795">
        <v>575</v>
      </c>
      <c r="G795" s="9" t="s">
        <v>32</v>
      </c>
      <c r="H795" s="9" t="s">
        <v>13</v>
      </c>
      <c r="I795" s="9"/>
      <c r="J795" s="9"/>
      <c r="K795" s="9">
        <v>182</v>
      </c>
      <c r="L795" s="9">
        <v>91</v>
      </c>
      <c r="M795" s="9"/>
      <c r="N795" s="9"/>
      <c r="O795" s="9"/>
      <c r="P795" s="9"/>
      <c r="Q795" s="9" t="s">
        <v>193</v>
      </c>
      <c r="S795" s="14"/>
      <c r="T795" s="11"/>
      <c r="U795" s="11"/>
      <c r="V795" s="17">
        <f>COUNTA(TableAllYears[[#This Row],[Thermal Cycling]:[PID+ (2014)]])</f>
        <v>1</v>
      </c>
      <c r="W795" t="s">
        <v>1143</v>
      </c>
      <c r="AA795" s="9" t="s">
        <v>16</v>
      </c>
      <c r="AB795" s="9"/>
      <c r="AC795" s="9"/>
      <c r="AD795" s="9"/>
    </row>
    <row r="796" spans="1:30" x14ac:dyDescent="0.3">
      <c r="A796" s="9">
        <v>2024</v>
      </c>
      <c r="B796" s="9" t="s">
        <v>889</v>
      </c>
      <c r="C796" s="9" t="s">
        <v>417</v>
      </c>
      <c r="D796" t="s">
        <v>431</v>
      </c>
      <c r="E796">
        <v>580</v>
      </c>
      <c r="F796">
        <v>625</v>
      </c>
      <c r="G796" s="9" t="s">
        <v>28</v>
      </c>
      <c r="H796" s="9" t="s">
        <v>55</v>
      </c>
      <c r="I796" s="9"/>
      <c r="J796" s="9"/>
      <c r="K796" s="9">
        <v>182</v>
      </c>
      <c r="L796" s="9">
        <v>96</v>
      </c>
      <c r="M796" s="9" t="s">
        <v>193</v>
      </c>
      <c r="N796" s="9"/>
      <c r="O796" s="9" t="s">
        <v>193</v>
      </c>
      <c r="P796" s="9" t="s">
        <v>193</v>
      </c>
      <c r="Q796" s="9" t="s">
        <v>193</v>
      </c>
      <c r="R796" t="s">
        <v>193</v>
      </c>
      <c r="S796" s="14">
        <v>40</v>
      </c>
      <c r="T796" s="11"/>
      <c r="U796" s="11"/>
      <c r="V796" s="17">
        <f>COUNTA(TableAllYears[[#This Row],[Thermal Cycling]:[PID+ (2014)]])</f>
        <v>6</v>
      </c>
      <c r="W796" t="s">
        <v>1144</v>
      </c>
      <c r="AA796" s="9" t="s">
        <v>30</v>
      </c>
      <c r="AB796" s="9" t="s">
        <v>478</v>
      </c>
      <c r="AC796" s="9"/>
      <c r="AD796" s="9"/>
    </row>
    <row r="797" spans="1:30" x14ac:dyDescent="0.3">
      <c r="A797" s="9">
        <v>2024</v>
      </c>
      <c r="B797" s="9" t="s">
        <v>330</v>
      </c>
      <c r="C797" s="9" t="s">
        <v>417</v>
      </c>
      <c r="D797" t="s">
        <v>431</v>
      </c>
      <c r="E797">
        <v>580</v>
      </c>
      <c r="F797">
        <v>625</v>
      </c>
      <c r="G797" s="9" t="s">
        <v>28</v>
      </c>
      <c r="H797" s="9" t="s">
        <v>13</v>
      </c>
      <c r="I797" s="9"/>
      <c r="J797" s="9"/>
      <c r="K797" s="9">
        <v>210</v>
      </c>
      <c r="L797" s="9">
        <v>105</v>
      </c>
      <c r="M797" s="9" t="s">
        <v>193</v>
      </c>
      <c r="N797" s="9" t="s">
        <v>193</v>
      </c>
      <c r="O797" s="9" t="s">
        <v>193</v>
      </c>
      <c r="P797" s="9" t="s">
        <v>193</v>
      </c>
      <c r="Q797" s="9"/>
      <c r="S797" s="14">
        <v>40</v>
      </c>
      <c r="T797" s="11"/>
      <c r="U797" s="11"/>
      <c r="V797" s="17">
        <f>COUNTA(TableAllYears[[#This Row],[Thermal Cycling]:[PID+ (2014)]])</f>
        <v>5</v>
      </c>
      <c r="W797" t="s">
        <v>1144</v>
      </c>
      <c r="AA797" s="9" t="s">
        <v>30</v>
      </c>
      <c r="AB797" s="9" t="s">
        <v>478</v>
      </c>
      <c r="AC797" s="9"/>
      <c r="AD797" s="9"/>
    </row>
    <row r="798" spans="1:30" x14ac:dyDescent="0.3">
      <c r="A798" s="9">
        <v>2024</v>
      </c>
      <c r="B798" s="9" t="s">
        <v>332</v>
      </c>
      <c r="C798" s="9" t="s">
        <v>417</v>
      </c>
      <c r="D798" t="s">
        <v>432</v>
      </c>
      <c r="E798">
        <v>630</v>
      </c>
      <c r="F798">
        <v>675</v>
      </c>
      <c r="G798" s="9" t="s">
        <v>28</v>
      </c>
      <c r="H798" s="9" t="s">
        <v>13</v>
      </c>
      <c r="I798" s="9"/>
      <c r="J798" s="9"/>
      <c r="K798" s="9">
        <v>210</v>
      </c>
      <c r="L798" s="9">
        <v>105</v>
      </c>
      <c r="M798" s="9" t="s">
        <v>193</v>
      </c>
      <c r="N798" s="9" t="s">
        <v>193</v>
      </c>
      <c r="O798" s="9" t="s">
        <v>193</v>
      </c>
      <c r="P798" s="9" t="s">
        <v>193</v>
      </c>
      <c r="Q798" s="9"/>
      <c r="S798" s="14">
        <v>40</v>
      </c>
      <c r="T798" s="11"/>
      <c r="U798" s="11"/>
      <c r="V798" s="17">
        <f>COUNTA(TableAllYears[[#This Row],[Thermal Cycling]:[PID+ (2014)]])</f>
        <v>5</v>
      </c>
      <c r="W798" t="s">
        <v>1144</v>
      </c>
      <c r="AA798" s="9" t="s">
        <v>30</v>
      </c>
      <c r="AB798" s="9" t="s">
        <v>478</v>
      </c>
      <c r="AC798" s="9"/>
      <c r="AD798" s="9"/>
    </row>
    <row r="799" spans="1:30" x14ac:dyDescent="0.3">
      <c r="A799">
        <v>2023</v>
      </c>
      <c r="B799" t="s">
        <v>330</v>
      </c>
      <c r="C799" t="s">
        <v>417</v>
      </c>
      <c r="D799" t="s">
        <v>431</v>
      </c>
      <c r="E799">
        <v>580</v>
      </c>
      <c r="F799">
        <v>625</v>
      </c>
      <c r="G799" t="s">
        <v>28</v>
      </c>
      <c r="H799" t="s">
        <v>13</v>
      </c>
      <c r="I799">
        <v>120</v>
      </c>
      <c r="K799">
        <v>210</v>
      </c>
      <c r="L799" s="9"/>
      <c r="M799" s="9" t="s">
        <v>193</v>
      </c>
      <c r="N799" s="9"/>
      <c r="O799" s="9" t="s">
        <v>193</v>
      </c>
      <c r="P799" s="9" t="s">
        <v>193</v>
      </c>
      <c r="Q799" s="9" t="s">
        <v>193</v>
      </c>
      <c r="R799" t="s">
        <v>193</v>
      </c>
      <c r="S799" s="14"/>
      <c r="T799" s="11"/>
      <c r="U799" s="11"/>
      <c r="V799" s="17">
        <f>COUNTA(TableAllYears[[#This Row],[Thermal Cycling]:[PID+ (2014)]])</f>
        <v>5</v>
      </c>
      <c r="W799" s="9" t="s">
        <v>454</v>
      </c>
      <c r="X799" s="9" t="s">
        <v>481</v>
      </c>
      <c r="Y799" s="9"/>
      <c r="Z799" s="9"/>
      <c r="AA799" s="9" t="s">
        <v>30</v>
      </c>
      <c r="AB799" s="9" t="s">
        <v>30</v>
      </c>
      <c r="AC799" s="9"/>
      <c r="AD799" s="9"/>
    </row>
    <row r="800" spans="1:30" x14ac:dyDescent="0.3">
      <c r="A800">
        <v>2022</v>
      </c>
      <c r="B800" t="s">
        <v>144</v>
      </c>
      <c r="C800" t="s">
        <v>417</v>
      </c>
      <c r="D800" t="s">
        <v>46</v>
      </c>
      <c r="E800">
        <v>405</v>
      </c>
      <c r="F800">
        <v>450</v>
      </c>
      <c r="G800" t="s">
        <v>28</v>
      </c>
      <c r="H800" t="s">
        <v>13</v>
      </c>
      <c r="I800">
        <v>144</v>
      </c>
      <c r="J800" t="s">
        <v>29</v>
      </c>
      <c r="K800">
        <v>166</v>
      </c>
      <c r="L800" s="9"/>
      <c r="M800" s="9" t="s">
        <v>193</v>
      </c>
      <c r="N800" s="9" t="s">
        <v>193</v>
      </c>
      <c r="O800" s="9"/>
      <c r="P800" s="9" t="s">
        <v>193</v>
      </c>
      <c r="Q800" s="9" t="s">
        <v>193</v>
      </c>
      <c r="R800" t="s">
        <v>193</v>
      </c>
      <c r="S800" s="14"/>
      <c r="T800" s="11"/>
      <c r="U800" s="11"/>
      <c r="V800" s="17">
        <f>COUNTA(TableAllYears[[#This Row],[Thermal Cycling]:[PID+ (2014)]])</f>
        <v>5</v>
      </c>
      <c r="W800" s="9" t="s">
        <v>493</v>
      </c>
      <c r="X800" s="9" t="s">
        <v>481</v>
      </c>
      <c r="Y800" s="9"/>
      <c r="Z800" s="9"/>
      <c r="AA800" s="9" t="s">
        <v>30</v>
      </c>
      <c r="AB800" s="9" t="s">
        <v>30</v>
      </c>
      <c r="AC800" s="9"/>
      <c r="AD800" s="9"/>
    </row>
    <row r="801" spans="1:30" x14ac:dyDescent="0.3">
      <c r="A801">
        <v>2022</v>
      </c>
      <c r="B801" t="s">
        <v>143</v>
      </c>
      <c r="C801" t="s">
        <v>417</v>
      </c>
      <c r="D801" t="s">
        <v>12</v>
      </c>
      <c r="E801">
        <v>355</v>
      </c>
      <c r="F801">
        <v>400</v>
      </c>
      <c r="G801" t="s">
        <v>28</v>
      </c>
      <c r="H801" t="s">
        <v>13</v>
      </c>
      <c r="I801">
        <v>120</v>
      </c>
      <c r="J801" t="s">
        <v>29</v>
      </c>
      <c r="K801">
        <v>166</v>
      </c>
      <c r="L801" s="9"/>
      <c r="M801" s="9" t="s">
        <v>193</v>
      </c>
      <c r="N801" s="9" t="s">
        <v>193</v>
      </c>
      <c r="O801" s="9"/>
      <c r="P801" s="9" t="s">
        <v>193</v>
      </c>
      <c r="Q801" s="9" t="s">
        <v>193</v>
      </c>
      <c r="S801" s="14"/>
      <c r="T801" s="11"/>
      <c r="U801" s="11"/>
      <c r="V801" s="17">
        <f>COUNTA(TableAllYears[[#This Row],[Thermal Cycling]:[PID+ (2014)]])</f>
        <v>4</v>
      </c>
      <c r="W801" s="9" t="s">
        <v>493</v>
      </c>
      <c r="X801" s="9" t="s">
        <v>481</v>
      </c>
      <c r="Y801" s="9"/>
      <c r="Z801" s="9"/>
      <c r="AA801" s="9" t="s">
        <v>30</v>
      </c>
      <c r="AB801" s="9" t="s">
        <v>30</v>
      </c>
      <c r="AC801" s="9"/>
      <c r="AD801" s="9"/>
    </row>
    <row r="802" spans="1:30" x14ac:dyDescent="0.3">
      <c r="A802">
        <v>2023</v>
      </c>
      <c r="B802" t="s">
        <v>328</v>
      </c>
      <c r="C802" t="s">
        <v>417</v>
      </c>
      <c r="D802" t="s">
        <v>429</v>
      </c>
      <c r="E802">
        <v>530</v>
      </c>
      <c r="F802">
        <v>575</v>
      </c>
      <c r="G802" t="s">
        <v>28</v>
      </c>
      <c r="H802" t="s">
        <v>13</v>
      </c>
      <c r="I802">
        <v>110</v>
      </c>
      <c r="K802">
        <v>210</v>
      </c>
      <c r="L802" s="9"/>
      <c r="M802" s="9"/>
      <c r="N802" s="9"/>
      <c r="O802" s="9" t="s">
        <v>193</v>
      </c>
      <c r="P802" s="9" t="s">
        <v>193</v>
      </c>
      <c r="Q802" s="9" t="s">
        <v>193</v>
      </c>
      <c r="S802" s="14"/>
      <c r="T802" s="11"/>
      <c r="U802" s="11"/>
      <c r="V802" s="17">
        <f>COUNTA(TableAllYears[[#This Row],[Thermal Cycling]:[PID+ (2014)]])</f>
        <v>3</v>
      </c>
      <c r="W802" s="9" t="s">
        <v>454</v>
      </c>
      <c r="X802" s="9" t="s">
        <v>481</v>
      </c>
      <c r="Y802" s="9"/>
      <c r="Z802" s="9"/>
      <c r="AA802" s="9" t="s">
        <v>30</v>
      </c>
      <c r="AB802" s="9" t="s">
        <v>30</v>
      </c>
      <c r="AC802" s="9"/>
      <c r="AD802" s="9"/>
    </row>
    <row r="803" spans="1:30" x14ac:dyDescent="0.3">
      <c r="A803">
        <v>2023</v>
      </c>
      <c r="B803" t="s">
        <v>332</v>
      </c>
      <c r="C803" t="s">
        <v>417</v>
      </c>
      <c r="D803" t="s">
        <v>432</v>
      </c>
      <c r="E803">
        <v>630</v>
      </c>
      <c r="F803">
        <v>675</v>
      </c>
      <c r="G803" t="s">
        <v>28</v>
      </c>
      <c r="H803" t="s">
        <v>13</v>
      </c>
      <c r="I803">
        <v>132</v>
      </c>
      <c r="K803">
        <v>210</v>
      </c>
      <c r="L803" s="9"/>
      <c r="M803" s="9"/>
      <c r="N803" s="9"/>
      <c r="O803" s="9"/>
      <c r="P803" s="9" t="s">
        <v>193</v>
      </c>
      <c r="Q803" s="9" t="s">
        <v>193</v>
      </c>
      <c r="S803" s="14"/>
      <c r="T803" s="11"/>
      <c r="U803" s="11"/>
      <c r="V803" s="17">
        <f>COUNTA(TableAllYears[[#This Row],[Thermal Cycling]:[PID+ (2014)]])</f>
        <v>2</v>
      </c>
      <c r="W803" s="9" t="s">
        <v>454</v>
      </c>
      <c r="X803" s="9" t="s">
        <v>481</v>
      </c>
      <c r="Y803" s="9"/>
      <c r="Z803" s="9"/>
      <c r="AA803" s="9" t="s">
        <v>30</v>
      </c>
      <c r="AB803" s="9" t="s">
        <v>30</v>
      </c>
      <c r="AC803" s="9"/>
      <c r="AD803" s="9"/>
    </row>
    <row r="804" spans="1:30" x14ac:dyDescent="0.3">
      <c r="A804">
        <v>2021</v>
      </c>
      <c r="B804" t="s">
        <v>143</v>
      </c>
      <c r="C804" t="s">
        <v>417</v>
      </c>
      <c r="L804" s="9"/>
      <c r="M804" s="9"/>
      <c r="N804" s="9"/>
      <c r="O804" s="9"/>
      <c r="P804" s="9" t="s">
        <v>193</v>
      </c>
      <c r="Q804" s="9" t="s">
        <v>193</v>
      </c>
      <c r="S804" s="14"/>
      <c r="T804" s="11"/>
      <c r="U804" s="11"/>
      <c r="V804" s="17">
        <f>COUNTA(TableAllYears[[#This Row],[Thermal Cycling]:[PID+ (2014)]])</f>
        <v>2</v>
      </c>
      <c r="W804" s="9"/>
      <c r="X804" s="9"/>
      <c r="Y804" s="9"/>
      <c r="Z804" s="9"/>
      <c r="AA804" s="9"/>
      <c r="AB804" s="9"/>
      <c r="AC804" s="9"/>
      <c r="AD804" s="9"/>
    </row>
    <row r="805" spans="1:30" x14ac:dyDescent="0.3">
      <c r="A805">
        <v>2021</v>
      </c>
      <c r="B805" t="s">
        <v>144</v>
      </c>
      <c r="C805" t="s">
        <v>417</v>
      </c>
      <c r="L805" s="9"/>
      <c r="M805" s="9"/>
      <c r="N805" s="9"/>
      <c r="O805" s="9"/>
      <c r="P805" s="9" t="s">
        <v>193</v>
      </c>
      <c r="Q805" s="9" t="s">
        <v>193</v>
      </c>
      <c r="S805" s="14"/>
      <c r="T805" s="11"/>
      <c r="U805" s="11"/>
      <c r="V805" s="17">
        <f>COUNTA(TableAllYears[[#This Row],[Thermal Cycling]:[PID+ (2014)]])</f>
        <v>2</v>
      </c>
      <c r="W805" s="9"/>
      <c r="X805" s="9"/>
      <c r="Y805" s="9"/>
      <c r="Z805" s="9"/>
      <c r="AA805" s="9"/>
      <c r="AB805" s="9"/>
      <c r="AC805" s="9"/>
      <c r="AD805" s="9"/>
    </row>
    <row r="806" spans="1:30" x14ac:dyDescent="0.3">
      <c r="A806">
        <v>2023</v>
      </c>
      <c r="B806" t="s">
        <v>329</v>
      </c>
      <c r="C806" t="s">
        <v>417</v>
      </c>
      <c r="D806" t="s">
        <v>429</v>
      </c>
      <c r="E806">
        <v>530</v>
      </c>
      <c r="F806">
        <v>575</v>
      </c>
      <c r="G806" t="s">
        <v>32</v>
      </c>
      <c r="H806" t="s">
        <v>13</v>
      </c>
      <c r="I806">
        <v>110</v>
      </c>
      <c r="K806">
        <v>210</v>
      </c>
      <c r="L806" s="9"/>
      <c r="M806" s="9"/>
      <c r="N806" s="9"/>
      <c r="O806" s="9"/>
      <c r="P806" s="9"/>
      <c r="Q806" s="9" t="s">
        <v>193</v>
      </c>
      <c r="S806" s="14"/>
      <c r="T806" s="11"/>
      <c r="U806" s="11"/>
      <c r="V806" s="17">
        <f>COUNTA(TableAllYears[[#This Row],[Thermal Cycling]:[PID+ (2014)]])</f>
        <v>1</v>
      </c>
      <c r="W806" s="9" t="s">
        <v>454</v>
      </c>
      <c r="X806" s="9" t="s">
        <v>481</v>
      </c>
      <c r="Y806" s="9"/>
      <c r="Z806" s="9"/>
      <c r="AA806" s="9" t="s">
        <v>30</v>
      </c>
      <c r="AB806" s="9" t="s">
        <v>30</v>
      </c>
      <c r="AC806" s="9"/>
      <c r="AD806" s="9"/>
    </row>
    <row r="807" spans="1:30" x14ac:dyDescent="0.3">
      <c r="A807">
        <v>2023</v>
      </c>
      <c r="B807" t="s">
        <v>331</v>
      </c>
      <c r="C807" t="s">
        <v>417</v>
      </c>
      <c r="D807" t="s">
        <v>431</v>
      </c>
      <c r="E807">
        <v>580</v>
      </c>
      <c r="F807">
        <v>625</v>
      </c>
      <c r="G807" t="s">
        <v>32</v>
      </c>
      <c r="H807" t="s">
        <v>13</v>
      </c>
      <c r="I807">
        <v>120</v>
      </c>
      <c r="K807">
        <v>210</v>
      </c>
      <c r="L807" s="9"/>
      <c r="M807" s="9"/>
      <c r="N807" s="9"/>
      <c r="O807" s="9"/>
      <c r="P807" s="9"/>
      <c r="Q807" s="9" t="s">
        <v>193</v>
      </c>
      <c r="S807" s="14"/>
      <c r="T807" s="11"/>
      <c r="U807" s="11"/>
      <c r="V807" s="17">
        <f>COUNTA(TableAllYears[[#This Row],[Thermal Cycling]:[PID+ (2014)]])</f>
        <v>1</v>
      </c>
      <c r="W807" s="9" t="s">
        <v>454</v>
      </c>
      <c r="X807" s="9" t="s">
        <v>481</v>
      </c>
      <c r="Y807" s="9"/>
      <c r="Z807" s="9"/>
      <c r="AA807" s="9" t="s">
        <v>30</v>
      </c>
      <c r="AB807" s="9" t="s">
        <v>30</v>
      </c>
      <c r="AC807" s="9"/>
      <c r="AD807" s="9"/>
    </row>
    <row r="808" spans="1:30" x14ac:dyDescent="0.3">
      <c r="A808">
        <v>2023</v>
      </c>
      <c r="B808" t="s">
        <v>333</v>
      </c>
      <c r="C808" t="s">
        <v>417</v>
      </c>
      <c r="D808" t="s">
        <v>432</v>
      </c>
      <c r="E808">
        <v>630</v>
      </c>
      <c r="F808">
        <v>675</v>
      </c>
      <c r="G808" t="s">
        <v>32</v>
      </c>
      <c r="H808" t="s">
        <v>13</v>
      </c>
      <c r="I808">
        <v>132</v>
      </c>
      <c r="K808">
        <v>210</v>
      </c>
      <c r="L808" s="9"/>
      <c r="M808" s="9"/>
      <c r="N808" s="9"/>
      <c r="O808" s="9"/>
      <c r="P808" s="9"/>
      <c r="Q808" s="9" t="s">
        <v>193</v>
      </c>
      <c r="S808" s="14"/>
      <c r="T808" s="11"/>
      <c r="U808" s="11"/>
      <c r="V808" s="17">
        <f>COUNTA(TableAllYears[[#This Row],[Thermal Cycling]:[PID+ (2014)]])</f>
        <v>1</v>
      </c>
      <c r="W808" s="9" t="s">
        <v>454</v>
      </c>
      <c r="X808" s="9" t="s">
        <v>481</v>
      </c>
      <c r="Y808" s="9"/>
      <c r="Z808" s="9"/>
      <c r="AA808" s="9" t="s">
        <v>30</v>
      </c>
      <c r="AB808" s="9" t="s">
        <v>30</v>
      </c>
      <c r="AC808" s="9"/>
      <c r="AD808" s="9"/>
    </row>
    <row r="809" spans="1:30" x14ac:dyDescent="0.3">
      <c r="A809" s="9">
        <v>2024</v>
      </c>
      <c r="B809" s="9" t="s">
        <v>1082</v>
      </c>
      <c r="C809" s="9" t="s">
        <v>1079</v>
      </c>
      <c r="D809" t="s">
        <v>431</v>
      </c>
      <c r="E809">
        <v>580</v>
      </c>
      <c r="F809">
        <v>625</v>
      </c>
      <c r="G809" s="9" t="s">
        <v>28</v>
      </c>
      <c r="H809" s="9" t="s">
        <v>55</v>
      </c>
      <c r="I809" s="9"/>
      <c r="J809" s="9"/>
      <c r="K809" s="9">
        <v>182</v>
      </c>
      <c r="L809" s="9">
        <v>91</v>
      </c>
      <c r="M809" s="9" t="s">
        <v>193</v>
      </c>
      <c r="N809" s="9" t="s">
        <v>193</v>
      </c>
      <c r="O809" s="9" t="s">
        <v>193</v>
      </c>
      <c r="P809" s="9"/>
      <c r="Q809" s="9" t="s">
        <v>193</v>
      </c>
      <c r="R809" t="s">
        <v>193</v>
      </c>
      <c r="S809" s="14"/>
      <c r="T809" s="11"/>
      <c r="U809" s="11"/>
      <c r="V809" s="17">
        <f>COUNTA(TableAllYears[[#This Row],[Thermal Cycling]:[PID+ (2014)]])</f>
        <v>5</v>
      </c>
      <c r="W809" t="s">
        <v>466</v>
      </c>
      <c r="AA809" s="9" t="s">
        <v>30</v>
      </c>
      <c r="AB809" s="9"/>
      <c r="AC809" s="9"/>
      <c r="AD809" s="9"/>
    </row>
    <row r="810" spans="1:30" x14ac:dyDescent="0.3">
      <c r="A810" s="9">
        <v>2024</v>
      </c>
      <c r="B810" s="9" t="s">
        <v>1080</v>
      </c>
      <c r="C810" s="9" t="s">
        <v>1079</v>
      </c>
      <c r="D810" t="s">
        <v>430</v>
      </c>
      <c r="E810">
        <v>430</v>
      </c>
      <c r="F810">
        <v>475</v>
      </c>
      <c r="G810" s="9" t="s">
        <v>28</v>
      </c>
      <c r="H810" s="9" t="s">
        <v>55</v>
      </c>
      <c r="I810" s="9"/>
      <c r="J810" s="9"/>
      <c r="K810" s="9">
        <v>182</v>
      </c>
      <c r="L810" s="9">
        <v>91</v>
      </c>
      <c r="M810" s="9" t="s">
        <v>193</v>
      </c>
      <c r="N810" s="9" t="s">
        <v>193</v>
      </c>
      <c r="O810" s="9"/>
      <c r="P810" s="9"/>
      <c r="Q810" s="9" t="s">
        <v>193</v>
      </c>
      <c r="S810" s="14"/>
      <c r="T810" s="11"/>
      <c r="U810" s="11"/>
      <c r="V810" s="17">
        <f>COUNTA(TableAllYears[[#This Row],[Thermal Cycling]:[PID+ (2014)]])</f>
        <v>3</v>
      </c>
      <c r="W810" t="s">
        <v>466</v>
      </c>
      <c r="AA810" s="9" t="s">
        <v>30</v>
      </c>
      <c r="AB810" s="9"/>
      <c r="AC810" s="9"/>
      <c r="AD810" s="9"/>
    </row>
    <row r="811" spans="1:30" x14ac:dyDescent="0.3">
      <c r="A811" s="9">
        <v>2024</v>
      </c>
      <c r="B811" s="9" t="s">
        <v>1081</v>
      </c>
      <c r="C811" s="9" t="s">
        <v>1079</v>
      </c>
      <c r="D811" t="s">
        <v>434</v>
      </c>
      <c r="E811">
        <v>480</v>
      </c>
      <c r="F811">
        <v>525</v>
      </c>
      <c r="G811" s="9" t="s">
        <v>28</v>
      </c>
      <c r="H811" s="9" t="s">
        <v>55</v>
      </c>
      <c r="I811" s="9"/>
      <c r="J811" s="9"/>
      <c r="K811" s="9">
        <v>182</v>
      </c>
      <c r="L811" s="9">
        <v>91</v>
      </c>
      <c r="M811" s="9" t="s">
        <v>193</v>
      </c>
      <c r="N811" s="9" t="s">
        <v>193</v>
      </c>
      <c r="O811" s="9"/>
      <c r="P811" s="9"/>
      <c r="Q811" s="9" t="s">
        <v>193</v>
      </c>
      <c r="S811" s="14"/>
      <c r="T811" s="11"/>
      <c r="U811" s="11"/>
      <c r="V811" s="17">
        <f>COUNTA(TableAllYears[[#This Row],[Thermal Cycling]:[PID+ (2014)]])</f>
        <v>3</v>
      </c>
      <c r="W811" t="s">
        <v>466</v>
      </c>
      <c r="AA811" s="9" t="s">
        <v>30</v>
      </c>
      <c r="AB811" s="9"/>
      <c r="AC811" s="9"/>
      <c r="AD811" s="9"/>
    </row>
    <row r="812" spans="1:30" x14ac:dyDescent="0.3">
      <c r="A812" s="9">
        <v>2024</v>
      </c>
      <c r="B812" s="9" t="s">
        <v>1084</v>
      </c>
      <c r="C812" s="9" t="s">
        <v>1083</v>
      </c>
      <c r="D812" t="s">
        <v>192</v>
      </c>
      <c r="E812">
        <v>380</v>
      </c>
      <c r="F812">
        <v>425</v>
      </c>
      <c r="G812" s="9" t="s">
        <v>11</v>
      </c>
      <c r="H812" s="9" t="s">
        <v>13</v>
      </c>
      <c r="I812" s="9"/>
      <c r="J812" s="9"/>
      <c r="K812" s="9">
        <v>182</v>
      </c>
      <c r="L812" s="9">
        <v>91</v>
      </c>
      <c r="M812" s="9"/>
      <c r="N812" s="9"/>
      <c r="O812" s="9"/>
      <c r="P812" s="9"/>
      <c r="Q812" s="9"/>
      <c r="S812" s="14">
        <v>40</v>
      </c>
      <c r="T812" s="11"/>
      <c r="U812" s="11"/>
      <c r="V812" s="17">
        <f>COUNTA(TableAllYears[[#This Row],[Thermal Cycling]:[PID+ (2014)]])</f>
        <v>1</v>
      </c>
      <c r="W812" t="s">
        <v>1145</v>
      </c>
      <c r="AA812" s="9" t="s">
        <v>16</v>
      </c>
      <c r="AB812" s="9"/>
      <c r="AC812" s="9"/>
      <c r="AD812" s="9"/>
    </row>
    <row r="813" spans="1:30" x14ac:dyDescent="0.3">
      <c r="A813" s="9">
        <v>2024</v>
      </c>
      <c r="B813" s="9" t="s">
        <v>1085</v>
      </c>
      <c r="C813" s="9" t="s">
        <v>1083</v>
      </c>
      <c r="D813" t="s">
        <v>430</v>
      </c>
      <c r="E813">
        <v>430</v>
      </c>
      <c r="F813">
        <v>475</v>
      </c>
      <c r="G813" s="9" t="s">
        <v>11</v>
      </c>
      <c r="H813" s="9" t="s">
        <v>13</v>
      </c>
      <c r="I813" s="9"/>
      <c r="J813" s="9"/>
      <c r="K813" s="9">
        <v>182</v>
      </c>
      <c r="L813" s="9">
        <v>91</v>
      </c>
      <c r="M813" s="9"/>
      <c r="N813" s="9"/>
      <c r="O813" s="9"/>
      <c r="P813" s="9"/>
      <c r="Q813" s="9"/>
      <c r="S813" s="14">
        <v>40</v>
      </c>
      <c r="T813" s="11"/>
      <c r="U813" s="11"/>
      <c r="V813" s="17">
        <f>COUNTA(TableAllYears[[#This Row],[Thermal Cycling]:[PID+ (2014)]])</f>
        <v>1</v>
      </c>
      <c r="W813" t="s">
        <v>1145</v>
      </c>
      <c r="AA813" s="9" t="s">
        <v>16</v>
      </c>
      <c r="AB813" s="9"/>
      <c r="AC813" s="9"/>
      <c r="AD813" s="9"/>
    </row>
    <row r="814" spans="1:30" x14ac:dyDescent="0.3">
      <c r="A814" s="9">
        <v>2024</v>
      </c>
      <c r="B814" s="9" t="s">
        <v>1086</v>
      </c>
      <c r="C814" s="9" t="s">
        <v>1083</v>
      </c>
      <c r="D814" t="s">
        <v>434</v>
      </c>
      <c r="E814">
        <v>480</v>
      </c>
      <c r="F814">
        <v>525</v>
      </c>
      <c r="G814" s="9" t="s">
        <v>11</v>
      </c>
      <c r="H814" s="9" t="s">
        <v>13</v>
      </c>
      <c r="I814" s="9"/>
      <c r="J814" s="9"/>
      <c r="K814" s="9">
        <v>182</v>
      </c>
      <c r="L814" s="9">
        <v>91</v>
      </c>
      <c r="M814" s="9"/>
      <c r="N814" s="9"/>
      <c r="O814" s="9"/>
      <c r="P814" s="9"/>
      <c r="Q814" s="9"/>
      <c r="S814" s="14">
        <v>40</v>
      </c>
      <c r="T814" s="11"/>
      <c r="U814" s="11"/>
      <c r="V814" s="17">
        <f>COUNTA(TableAllYears[[#This Row],[Thermal Cycling]:[PID+ (2014)]])</f>
        <v>1</v>
      </c>
      <c r="W814" t="s">
        <v>1145</v>
      </c>
      <c r="AA814" s="9" t="s">
        <v>16</v>
      </c>
      <c r="AB814" s="9"/>
      <c r="AC814" s="9"/>
      <c r="AD814" s="9"/>
    </row>
    <row r="815" spans="1:30" x14ac:dyDescent="0.3">
      <c r="A815" s="9">
        <v>2024</v>
      </c>
      <c r="B815" s="9" t="s">
        <v>1087</v>
      </c>
      <c r="C815" s="9" t="s">
        <v>1083</v>
      </c>
      <c r="D815" t="s">
        <v>429</v>
      </c>
      <c r="E815">
        <v>530</v>
      </c>
      <c r="F815">
        <v>575</v>
      </c>
      <c r="G815" s="9" t="s">
        <v>11</v>
      </c>
      <c r="H815" s="9" t="s">
        <v>13</v>
      </c>
      <c r="I815" s="9"/>
      <c r="J815" s="9"/>
      <c r="K815" s="9">
        <v>182</v>
      </c>
      <c r="L815" s="9">
        <v>91</v>
      </c>
      <c r="M815" s="9"/>
      <c r="N815" s="9"/>
      <c r="O815" s="9"/>
      <c r="P815" s="9"/>
      <c r="Q815" s="9"/>
      <c r="S815" s="14">
        <v>40</v>
      </c>
      <c r="T815" s="11"/>
      <c r="U815" s="11"/>
      <c r="V815" s="17">
        <f>COUNTA(TableAllYears[[#This Row],[Thermal Cycling]:[PID+ (2014)]])</f>
        <v>1</v>
      </c>
      <c r="W815" t="s">
        <v>1145</v>
      </c>
      <c r="AA815" s="9" t="s">
        <v>16</v>
      </c>
      <c r="AB815" s="9"/>
      <c r="AC815" s="9"/>
      <c r="AD815" s="9"/>
    </row>
    <row r="816" spans="1:30" x14ac:dyDescent="0.3">
      <c r="A816" s="9">
        <v>2024</v>
      </c>
      <c r="B816" s="9" t="s">
        <v>924</v>
      </c>
      <c r="C816" s="9" t="s">
        <v>420</v>
      </c>
      <c r="D816" t="s">
        <v>1118</v>
      </c>
      <c r="E816">
        <v>680</v>
      </c>
      <c r="F816">
        <v>725</v>
      </c>
      <c r="G816" s="9" t="s">
        <v>28</v>
      </c>
      <c r="H816" s="9" t="s">
        <v>55</v>
      </c>
      <c r="I816" s="9"/>
      <c r="J816" s="9"/>
      <c r="K816" s="9">
        <v>210</v>
      </c>
      <c r="L816" s="9">
        <v>105</v>
      </c>
      <c r="M816" s="9" t="s">
        <v>193</v>
      </c>
      <c r="N816" s="9" t="s">
        <v>193</v>
      </c>
      <c r="O816" s="9" t="s">
        <v>193</v>
      </c>
      <c r="P816" s="9" t="s">
        <v>193</v>
      </c>
      <c r="Q816" s="9" t="s">
        <v>193</v>
      </c>
      <c r="R816" t="s">
        <v>193</v>
      </c>
      <c r="S816" s="14">
        <v>40</v>
      </c>
      <c r="T816" s="11"/>
      <c r="U816" s="11"/>
      <c r="V816" s="17">
        <f>COUNTA(TableAllYears[[#This Row],[Thermal Cycling]:[PID+ (2014)]])</f>
        <v>7</v>
      </c>
      <c r="W816" t="s">
        <v>466</v>
      </c>
      <c r="X816" t="s">
        <v>461</v>
      </c>
      <c r="AA816" s="9" t="s">
        <v>30</v>
      </c>
      <c r="AB816" s="9"/>
      <c r="AC816" s="9"/>
      <c r="AD816" s="9"/>
    </row>
    <row r="817" spans="1:30" x14ac:dyDescent="0.3">
      <c r="A817" s="9">
        <v>2024</v>
      </c>
      <c r="B817" s="9" t="s">
        <v>778</v>
      </c>
      <c r="C817" s="9" t="s">
        <v>420</v>
      </c>
      <c r="D817" t="s">
        <v>431</v>
      </c>
      <c r="E817">
        <v>580</v>
      </c>
      <c r="F817">
        <v>625</v>
      </c>
      <c r="G817" s="9" t="s">
        <v>28</v>
      </c>
      <c r="H817" s="9" t="s">
        <v>55</v>
      </c>
      <c r="I817" s="9"/>
      <c r="J817" s="9"/>
      <c r="K817" s="9">
        <v>182</v>
      </c>
      <c r="L817" s="9">
        <v>91</v>
      </c>
      <c r="M817" s="9" t="s">
        <v>193</v>
      </c>
      <c r="N817" s="9" t="s">
        <v>193</v>
      </c>
      <c r="O817" s="9" t="s">
        <v>193</v>
      </c>
      <c r="P817" s="9" t="s">
        <v>193</v>
      </c>
      <c r="Q817" s="9" t="s">
        <v>193</v>
      </c>
      <c r="S817" s="14"/>
      <c r="T817" s="11"/>
      <c r="U817" s="11"/>
      <c r="V817" s="17">
        <f>COUNTA(TableAllYears[[#This Row],[Thermal Cycling]:[PID+ (2014)]])</f>
        <v>5</v>
      </c>
      <c r="W817" t="s">
        <v>466</v>
      </c>
      <c r="X817" t="s">
        <v>461</v>
      </c>
      <c r="AA817" s="9" t="s">
        <v>30</v>
      </c>
      <c r="AB817" s="9"/>
      <c r="AC817" s="9"/>
      <c r="AD817" s="9"/>
    </row>
    <row r="818" spans="1:30" x14ac:dyDescent="0.3">
      <c r="A818" s="9">
        <v>2024</v>
      </c>
      <c r="B818" s="9" t="s">
        <v>779</v>
      </c>
      <c r="C818" s="9" t="s">
        <v>420</v>
      </c>
      <c r="D818" t="s">
        <v>434</v>
      </c>
      <c r="E818">
        <v>480</v>
      </c>
      <c r="F818">
        <v>525</v>
      </c>
      <c r="G818" s="9" t="s">
        <v>28</v>
      </c>
      <c r="H818" s="9" t="s">
        <v>55</v>
      </c>
      <c r="I818" s="9"/>
      <c r="J818" s="9"/>
      <c r="K818" s="9">
        <v>182</v>
      </c>
      <c r="L818" s="9">
        <v>91</v>
      </c>
      <c r="M818" s="9" t="s">
        <v>193</v>
      </c>
      <c r="N818" s="9" t="s">
        <v>193</v>
      </c>
      <c r="O818" s="9" t="s">
        <v>193</v>
      </c>
      <c r="P818" s="9" t="s">
        <v>193</v>
      </c>
      <c r="Q818" s="9" t="s">
        <v>193</v>
      </c>
      <c r="S818" s="14"/>
      <c r="T818" s="11"/>
      <c r="U818" s="11"/>
      <c r="V818" s="17">
        <f>COUNTA(TableAllYears[[#This Row],[Thermal Cycling]:[PID+ (2014)]])</f>
        <v>5</v>
      </c>
      <c r="W818" t="s">
        <v>466</v>
      </c>
      <c r="X818" t="s">
        <v>461</v>
      </c>
      <c r="AA818" s="9" t="s">
        <v>30</v>
      </c>
      <c r="AB818" s="9"/>
      <c r="AC818" s="9"/>
      <c r="AD818" s="9"/>
    </row>
    <row r="819" spans="1:30" x14ac:dyDescent="0.3">
      <c r="A819" s="9">
        <v>2024</v>
      </c>
      <c r="B819" s="9" t="s">
        <v>780</v>
      </c>
      <c r="C819" s="9" t="s">
        <v>420</v>
      </c>
      <c r="D819" t="s">
        <v>430</v>
      </c>
      <c r="E819">
        <v>430</v>
      </c>
      <c r="F819">
        <v>475</v>
      </c>
      <c r="G819" s="9" t="s">
        <v>28</v>
      </c>
      <c r="H819" s="9" t="s">
        <v>55</v>
      </c>
      <c r="I819" s="9"/>
      <c r="J819" s="9"/>
      <c r="K819" s="9">
        <v>182</v>
      </c>
      <c r="L819" s="9">
        <v>91</v>
      </c>
      <c r="M819" s="9" t="s">
        <v>193</v>
      </c>
      <c r="N819" s="9" t="s">
        <v>193</v>
      </c>
      <c r="O819" s="9" t="s">
        <v>193</v>
      </c>
      <c r="P819" s="9" t="s">
        <v>193</v>
      </c>
      <c r="Q819" s="9" t="s">
        <v>193</v>
      </c>
      <c r="S819" s="14"/>
      <c r="T819" s="11"/>
      <c r="U819" s="11"/>
      <c r="V819" s="17">
        <f>COUNTA(TableAllYears[[#This Row],[Thermal Cycling]:[PID+ (2014)]])</f>
        <v>5</v>
      </c>
      <c r="W819" t="s">
        <v>466</v>
      </c>
      <c r="X819" t="s">
        <v>461</v>
      </c>
      <c r="AA819" s="9" t="s">
        <v>30</v>
      </c>
      <c r="AB819" s="9"/>
      <c r="AC819" s="9"/>
      <c r="AD819" s="9"/>
    </row>
    <row r="820" spans="1:30" x14ac:dyDescent="0.3">
      <c r="A820" s="9">
        <v>2024</v>
      </c>
      <c r="B820" s="9" t="s">
        <v>925</v>
      </c>
      <c r="C820" s="9" t="s">
        <v>420</v>
      </c>
      <c r="D820" t="s">
        <v>431</v>
      </c>
      <c r="E820">
        <v>580</v>
      </c>
      <c r="F820">
        <v>625</v>
      </c>
      <c r="G820" s="9" t="s">
        <v>28</v>
      </c>
      <c r="H820" s="9" t="s">
        <v>55</v>
      </c>
      <c r="I820" s="9"/>
      <c r="J820" s="9"/>
      <c r="K820" s="9">
        <v>182</v>
      </c>
      <c r="L820" s="9">
        <v>91</v>
      </c>
      <c r="M820" s="9"/>
      <c r="N820" s="9" t="s">
        <v>193</v>
      </c>
      <c r="O820" s="9"/>
      <c r="P820" s="9" t="s">
        <v>193</v>
      </c>
      <c r="Q820" s="9" t="s">
        <v>193</v>
      </c>
      <c r="S820" s="14"/>
      <c r="T820" s="11"/>
      <c r="U820" s="11"/>
      <c r="V820" s="17">
        <f>COUNTA(TableAllYears[[#This Row],[Thermal Cycling]:[PID+ (2014)]])</f>
        <v>3</v>
      </c>
      <c r="W820" t="s">
        <v>466</v>
      </c>
      <c r="X820" t="s">
        <v>461</v>
      </c>
      <c r="AA820" s="9" t="s">
        <v>30</v>
      </c>
      <c r="AB820" s="9"/>
      <c r="AC820" s="9"/>
      <c r="AD820" s="9"/>
    </row>
    <row r="821" spans="1:30" x14ac:dyDescent="0.3">
      <c r="A821">
        <v>2023</v>
      </c>
      <c r="B821" t="s">
        <v>778</v>
      </c>
      <c r="C821" t="s">
        <v>420</v>
      </c>
      <c r="D821" t="s">
        <v>429</v>
      </c>
      <c r="E821">
        <v>530</v>
      </c>
      <c r="F821">
        <v>575</v>
      </c>
      <c r="G821" t="s">
        <v>28</v>
      </c>
      <c r="H821" t="s">
        <v>55</v>
      </c>
      <c r="I821">
        <v>144</v>
      </c>
      <c r="K821">
        <v>182</v>
      </c>
      <c r="L821" s="9"/>
      <c r="M821" s="9"/>
      <c r="N821" s="9"/>
      <c r="O821" s="9"/>
      <c r="P821" s="9" t="s">
        <v>193</v>
      </c>
      <c r="Q821" s="9"/>
      <c r="R821" t="s">
        <v>193</v>
      </c>
      <c r="S821" s="14"/>
      <c r="T821" s="11"/>
      <c r="U821" s="11"/>
      <c r="V821" s="17">
        <f>COUNTA(TableAllYears[[#This Row],[Thermal Cycling]:[PID+ (2014)]])</f>
        <v>2</v>
      </c>
      <c r="W821" s="9" t="s">
        <v>458</v>
      </c>
      <c r="X821" s="9" t="s">
        <v>461</v>
      </c>
      <c r="Y821" s="9"/>
      <c r="Z821" s="9"/>
      <c r="AA821" s="9" t="s">
        <v>30</v>
      </c>
      <c r="AB821" s="9" t="s">
        <v>30</v>
      </c>
      <c r="AC821" s="9"/>
      <c r="AD821" s="9"/>
    </row>
    <row r="822" spans="1:30" x14ac:dyDescent="0.3">
      <c r="A822">
        <v>2023</v>
      </c>
      <c r="B822" t="s">
        <v>779</v>
      </c>
      <c r="C822" t="s">
        <v>420</v>
      </c>
      <c r="D822" t="s">
        <v>430</v>
      </c>
      <c r="E822">
        <v>430</v>
      </c>
      <c r="F822">
        <v>475</v>
      </c>
      <c r="G822" t="s">
        <v>28</v>
      </c>
      <c r="H822" t="s">
        <v>55</v>
      </c>
      <c r="I822">
        <v>120</v>
      </c>
      <c r="K822">
        <v>182</v>
      </c>
      <c r="L822" s="9"/>
      <c r="M822" s="9"/>
      <c r="N822" s="9"/>
      <c r="O822" s="9"/>
      <c r="P822" s="9" t="s">
        <v>193</v>
      </c>
      <c r="Q822" s="9"/>
      <c r="S822" s="14"/>
      <c r="T822" s="11"/>
      <c r="U822" s="11"/>
      <c r="V822" s="17">
        <f>COUNTA(TableAllYears[[#This Row],[Thermal Cycling]:[PID+ (2014)]])</f>
        <v>1</v>
      </c>
      <c r="W822" s="9" t="s">
        <v>458</v>
      </c>
      <c r="X822" s="9" t="s">
        <v>461</v>
      </c>
      <c r="Y822" s="9"/>
      <c r="Z822" s="9"/>
      <c r="AA822" s="9" t="s">
        <v>30</v>
      </c>
      <c r="AB822" s="9" t="s">
        <v>30</v>
      </c>
      <c r="AC822" s="9"/>
      <c r="AD822" s="9"/>
    </row>
    <row r="823" spans="1:30" x14ac:dyDescent="0.3">
      <c r="A823">
        <v>2023</v>
      </c>
      <c r="B823" t="s">
        <v>780</v>
      </c>
      <c r="C823" t="s">
        <v>420</v>
      </c>
      <c r="D823" t="s">
        <v>192</v>
      </c>
      <c r="E823">
        <v>380</v>
      </c>
      <c r="F823">
        <v>425</v>
      </c>
      <c r="G823" t="s">
        <v>28</v>
      </c>
      <c r="H823" t="s">
        <v>55</v>
      </c>
      <c r="I823">
        <v>108</v>
      </c>
      <c r="K823">
        <v>182</v>
      </c>
      <c r="L823" s="9"/>
      <c r="M823" s="9"/>
      <c r="N823" s="9"/>
      <c r="O823" s="9"/>
      <c r="P823" s="9" t="s">
        <v>193</v>
      </c>
      <c r="Q823" s="9"/>
      <c r="S823" s="14"/>
      <c r="T823" s="11"/>
      <c r="U823" s="11"/>
      <c r="V823" s="17">
        <f>COUNTA(TableAllYears[[#This Row],[Thermal Cycling]:[PID+ (2014)]])</f>
        <v>1</v>
      </c>
      <c r="W823" s="9" t="s">
        <v>458</v>
      </c>
      <c r="X823" s="9" t="s">
        <v>461</v>
      </c>
      <c r="Y823" s="9"/>
      <c r="Z823" s="9"/>
      <c r="AA823" s="9" t="s">
        <v>30</v>
      </c>
      <c r="AB823" s="9" t="s">
        <v>30</v>
      </c>
      <c r="AC823" s="9"/>
      <c r="AD823" s="9"/>
    </row>
    <row r="824" spans="1:30" x14ac:dyDescent="0.3">
      <c r="A824">
        <v>2017</v>
      </c>
      <c r="B824" t="s">
        <v>723</v>
      </c>
      <c r="C824" t="s">
        <v>722</v>
      </c>
      <c r="L824" s="9"/>
      <c r="M824" s="9"/>
      <c r="N824" s="9"/>
      <c r="O824" s="9" t="s">
        <v>193</v>
      </c>
      <c r="P824" s="9" t="s">
        <v>193</v>
      </c>
      <c r="Q824" s="9"/>
      <c r="S824" s="14"/>
      <c r="T824" s="11"/>
      <c r="U824" s="11"/>
      <c r="V824" s="17">
        <f>COUNTA(TableAllYears[[#This Row],[Thermal Cycling]:[PID+ (2014)]])</f>
        <v>2</v>
      </c>
      <c r="W824" s="9" t="s">
        <v>751</v>
      </c>
      <c r="X824" s="9"/>
      <c r="Y824" s="9"/>
      <c r="Z824" s="9"/>
      <c r="AA824" s="9" t="s">
        <v>438</v>
      </c>
      <c r="AB824" s="9"/>
      <c r="AC824" s="9"/>
      <c r="AD824" s="9"/>
    </row>
    <row r="825" spans="1:30" x14ac:dyDescent="0.3">
      <c r="A825">
        <v>2021</v>
      </c>
      <c r="B825" t="s">
        <v>146</v>
      </c>
      <c r="C825" t="s">
        <v>539</v>
      </c>
      <c r="L825" s="9"/>
      <c r="M825" s="9" t="s">
        <v>193</v>
      </c>
      <c r="N825" s="9" t="s">
        <v>193</v>
      </c>
      <c r="O825" s="9" t="s">
        <v>193</v>
      </c>
      <c r="P825" s="9"/>
      <c r="Q825" s="9"/>
      <c r="R825" t="s">
        <v>193</v>
      </c>
      <c r="S825" s="14"/>
      <c r="T825" s="11"/>
      <c r="U825" s="11"/>
      <c r="V825" s="17">
        <f>COUNTA(TableAllYears[[#This Row],[Thermal Cycling]:[PID+ (2014)]])</f>
        <v>4</v>
      </c>
      <c r="W825" s="9"/>
      <c r="X825" s="9"/>
      <c r="Y825" s="9"/>
      <c r="Z825" s="9"/>
      <c r="AA825" s="9"/>
      <c r="AB825" s="9"/>
      <c r="AC825" s="9"/>
      <c r="AD825" s="9"/>
    </row>
    <row r="826" spans="1:30" x14ac:dyDescent="0.3">
      <c r="A826">
        <v>2020</v>
      </c>
      <c r="B826" t="s">
        <v>619</v>
      </c>
      <c r="C826" t="s">
        <v>539</v>
      </c>
      <c r="L826" s="9"/>
      <c r="M826" s="9"/>
      <c r="N826" s="9"/>
      <c r="O826" s="9"/>
      <c r="P826" s="9" t="s">
        <v>193</v>
      </c>
      <c r="Q826" s="9"/>
      <c r="S826" s="14"/>
      <c r="T826" s="11"/>
      <c r="U826" s="11"/>
      <c r="V826" s="17">
        <f>COUNTA(TableAllYears[[#This Row],[Thermal Cycling]:[PID+ (2014)]])</f>
        <v>1</v>
      </c>
      <c r="W826" s="9" t="s">
        <v>461</v>
      </c>
      <c r="X826" s="9"/>
      <c r="Y826" s="9"/>
      <c r="Z826" s="9"/>
      <c r="AA826" s="9" t="s">
        <v>30</v>
      </c>
      <c r="AB826" s="9"/>
      <c r="AC826" s="9"/>
      <c r="AD826" s="9"/>
    </row>
    <row r="827" spans="1:30" x14ac:dyDescent="0.3">
      <c r="A827">
        <v>2020</v>
      </c>
      <c r="B827" t="s">
        <v>620</v>
      </c>
      <c r="C827" t="s">
        <v>539</v>
      </c>
      <c r="L827" s="9"/>
      <c r="M827" s="9"/>
      <c r="N827" s="9"/>
      <c r="O827" s="9"/>
      <c r="P827" s="9" t="s">
        <v>193</v>
      </c>
      <c r="Q827" s="9"/>
      <c r="S827" s="14"/>
      <c r="T827" s="11"/>
      <c r="U827" s="11"/>
      <c r="V827" s="17">
        <f>COUNTA(TableAllYears[[#This Row],[Thermal Cycling]:[PID+ (2014)]])</f>
        <v>1</v>
      </c>
      <c r="W827" s="9" t="s">
        <v>461</v>
      </c>
      <c r="X827" s="9"/>
      <c r="Y827" s="9"/>
      <c r="Z827" s="9"/>
      <c r="AA827" s="9" t="s">
        <v>30</v>
      </c>
      <c r="AB827" s="9"/>
      <c r="AC827" s="9"/>
      <c r="AD827" s="9"/>
    </row>
    <row r="828" spans="1:30" x14ac:dyDescent="0.3">
      <c r="A828">
        <v>2019</v>
      </c>
      <c r="B828" t="s">
        <v>619</v>
      </c>
      <c r="C828" t="s">
        <v>539</v>
      </c>
      <c r="L828" s="9"/>
      <c r="M828" s="9"/>
      <c r="N828" s="9"/>
      <c r="O828" s="9"/>
      <c r="P828" s="9" t="s">
        <v>193</v>
      </c>
      <c r="Q828" s="9"/>
      <c r="S828" s="14"/>
      <c r="T828" s="11"/>
      <c r="U828" s="11"/>
      <c r="V828" s="17">
        <f>COUNTA(TableAllYears[[#This Row],[Thermal Cycling]:[PID+ (2014)]])</f>
        <v>1</v>
      </c>
      <c r="W828" s="9" t="s">
        <v>461</v>
      </c>
      <c r="X828" s="9"/>
      <c r="Y828" s="9"/>
      <c r="Z828" s="9"/>
      <c r="AA828" s="9" t="s">
        <v>30</v>
      </c>
      <c r="AB828" s="9"/>
      <c r="AC828" s="9"/>
      <c r="AD828" s="9"/>
    </row>
    <row r="829" spans="1:30" x14ac:dyDescent="0.3">
      <c r="A829">
        <v>2019</v>
      </c>
      <c r="B829" t="s">
        <v>620</v>
      </c>
      <c r="C829" t="s">
        <v>539</v>
      </c>
      <c r="L829" s="9"/>
      <c r="M829" s="9"/>
      <c r="N829" s="9"/>
      <c r="O829" s="9"/>
      <c r="P829" s="9" t="s">
        <v>193</v>
      </c>
      <c r="Q829" s="9"/>
      <c r="S829" s="14"/>
      <c r="T829" s="11"/>
      <c r="U829" s="11"/>
      <c r="V829" s="17">
        <f>COUNTA(TableAllYears[[#This Row],[Thermal Cycling]:[PID+ (2014)]])</f>
        <v>1</v>
      </c>
      <c r="W829" s="9" t="s">
        <v>461</v>
      </c>
      <c r="X829" s="9"/>
      <c r="Y829" s="9"/>
      <c r="Z829" s="9"/>
      <c r="AA829" s="9" t="s">
        <v>30</v>
      </c>
      <c r="AB829" s="9"/>
      <c r="AC829" s="9"/>
      <c r="AD829" s="9"/>
    </row>
    <row r="830" spans="1:30" x14ac:dyDescent="0.3">
      <c r="A830">
        <v>2017</v>
      </c>
      <c r="B830" t="s">
        <v>724</v>
      </c>
      <c r="C830" t="s">
        <v>539</v>
      </c>
      <c r="L830" s="9"/>
      <c r="M830" s="9"/>
      <c r="N830" s="9"/>
      <c r="O830" s="9" t="s">
        <v>193</v>
      </c>
      <c r="P830" s="9"/>
      <c r="Q830" s="9"/>
      <c r="S830" s="14"/>
      <c r="T830" s="11"/>
      <c r="U830" s="11"/>
      <c r="V830" s="17">
        <f>COUNTA(TableAllYears[[#This Row],[Thermal Cycling]:[PID+ (2014)]])</f>
        <v>1</v>
      </c>
      <c r="W830" s="9" t="s">
        <v>461</v>
      </c>
      <c r="X830" s="9"/>
      <c r="Y830" s="9"/>
      <c r="Z830" s="9"/>
      <c r="AA830" s="9" t="s">
        <v>30</v>
      </c>
      <c r="AB830" s="9"/>
      <c r="AC830" s="9"/>
      <c r="AD830" s="9"/>
    </row>
    <row r="831" spans="1:30" x14ac:dyDescent="0.3">
      <c r="A831">
        <v>2017</v>
      </c>
      <c r="B831" t="s">
        <v>725</v>
      </c>
      <c r="C831" t="s">
        <v>539</v>
      </c>
      <c r="L831" s="9"/>
      <c r="M831" s="9"/>
      <c r="N831" s="9"/>
      <c r="O831" s="9" t="s">
        <v>193</v>
      </c>
      <c r="P831" s="9"/>
      <c r="Q831" s="9"/>
      <c r="S831" s="14"/>
      <c r="T831" s="11"/>
      <c r="U831" s="11"/>
      <c r="V831" s="17">
        <f>COUNTA(TableAllYears[[#This Row],[Thermal Cycling]:[PID+ (2014)]])</f>
        <v>1</v>
      </c>
      <c r="W831" s="9" t="s">
        <v>461</v>
      </c>
      <c r="X831" s="9"/>
      <c r="Y831" s="9"/>
      <c r="Z831" s="9"/>
      <c r="AA831" s="9" t="s">
        <v>30</v>
      </c>
      <c r="AB831" s="9"/>
      <c r="AC831" s="9"/>
      <c r="AD831" s="9"/>
    </row>
    <row r="832" spans="1:30" x14ac:dyDescent="0.3">
      <c r="A832">
        <v>2022</v>
      </c>
      <c r="B832" t="s">
        <v>146</v>
      </c>
      <c r="C832" t="s">
        <v>145</v>
      </c>
      <c r="D832" t="s">
        <v>34</v>
      </c>
      <c r="E832">
        <v>505</v>
      </c>
      <c r="F832">
        <v>550</v>
      </c>
      <c r="G832" t="s">
        <v>28</v>
      </c>
      <c r="H832" t="s">
        <v>13</v>
      </c>
      <c r="I832">
        <v>144</v>
      </c>
      <c r="J832" t="s">
        <v>29</v>
      </c>
      <c r="K832">
        <v>182</v>
      </c>
      <c r="L832" s="9"/>
      <c r="M832" s="9" t="s">
        <v>193</v>
      </c>
      <c r="N832" s="9" t="s">
        <v>193</v>
      </c>
      <c r="O832" s="9" t="s">
        <v>193</v>
      </c>
      <c r="P832" s="9" t="s">
        <v>193</v>
      </c>
      <c r="Q832" s="9" t="s">
        <v>193</v>
      </c>
      <c r="R832" t="s">
        <v>193</v>
      </c>
      <c r="S832" s="14"/>
      <c r="T832" s="11"/>
      <c r="U832" s="11"/>
      <c r="V832" s="17">
        <f>COUNTA(TableAllYears[[#This Row],[Thermal Cycling]:[PID+ (2014)]])</f>
        <v>6</v>
      </c>
      <c r="W832" s="9" t="s">
        <v>458</v>
      </c>
      <c r="X832" s="9" t="s">
        <v>461</v>
      </c>
      <c r="Y832" s="9"/>
      <c r="Z832" s="9"/>
      <c r="AA832" s="9" t="s">
        <v>30</v>
      </c>
      <c r="AB832" s="9" t="s">
        <v>30</v>
      </c>
      <c r="AC832" s="9"/>
      <c r="AD832" s="9"/>
    </row>
    <row r="833" spans="1:30" x14ac:dyDescent="0.3">
      <c r="A833">
        <v>2022</v>
      </c>
      <c r="B833" t="s">
        <v>147</v>
      </c>
      <c r="C833" t="s">
        <v>145</v>
      </c>
      <c r="D833" t="s">
        <v>46</v>
      </c>
      <c r="E833">
        <v>405</v>
      </c>
      <c r="F833">
        <v>450</v>
      </c>
      <c r="G833" t="s">
        <v>28</v>
      </c>
      <c r="H833" t="s">
        <v>13</v>
      </c>
      <c r="I833">
        <v>120</v>
      </c>
      <c r="J833" t="s">
        <v>29</v>
      </c>
      <c r="K833">
        <v>182</v>
      </c>
      <c r="L833" s="9"/>
      <c r="M833" s="9" t="s">
        <v>193</v>
      </c>
      <c r="N833" s="9" t="s">
        <v>193</v>
      </c>
      <c r="O833" s="9" t="s">
        <v>193</v>
      </c>
      <c r="P833" s="9" t="s">
        <v>193</v>
      </c>
      <c r="Q833" s="9" t="s">
        <v>193</v>
      </c>
      <c r="S833" s="14"/>
      <c r="T833" s="11"/>
      <c r="U833" s="11"/>
      <c r="V833" s="17">
        <f>COUNTA(TableAllYears[[#This Row],[Thermal Cycling]:[PID+ (2014)]])</f>
        <v>5</v>
      </c>
      <c r="W833" s="9" t="s">
        <v>458</v>
      </c>
      <c r="X833" s="9" t="s">
        <v>461</v>
      </c>
      <c r="Y833" s="9"/>
      <c r="Z833" s="9"/>
      <c r="AA833" s="9" t="s">
        <v>30</v>
      </c>
      <c r="AB833" s="9" t="s">
        <v>30</v>
      </c>
      <c r="AC833" s="9"/>
      <c r="AD833" s="9"/>
    </row>
    <row r="834" spans="1:30" x14ac:dyDescent="0.3">
      <c r="A834" s="9">
        <v>2024</v>
      </c>
      <c r="B834" s="9" t="s">
        <v>854</v>
      </c>
      <c r="C834" s="9" t="s">
        <v>412</v>
      </c>
      <c r="D834" t="s">
        <v>192</v>
      </c>
      <c r="E834">
        <v>380</v>
      </c>
      <c r="F834">
        <v>425</v>
      </c>
      <c r="G834" s="9" t="s">
        <v>32</v>
      </c>
      <c r="H834" s="9" t="s">
        <v>13</v>
      </c>
      <c r="I834" s="9"/>
      <c r="J834" s="9"/>
      <c r="K834" s="9">
        <v>166</v>
      </c>
      <c r="L834" s="9">
        <v>166</v>
      </c>
      <c r="M834" s="9" t="s">
        <v>193</v>
      </c>
      <c r="N834" s="9" t="s">
        <v>193</v>
      </c>
      <c r="O834" s="9" t="s">
        <v>193</v>
      </c>
      <c r="P834" s="9"/>
      <c r="Q834" s="9" t="s">
        <v>193</v>
      </c>
      <c r="S834" s="14">
        <v>50</v>
      </c>
      <c r="T834" s="11"/>
      <c r="U834" s="11"/>
      <c r="V834" s="17">
        <f>COUNTA(TableAllYears[[#This Row],[Thermal Cycling]:[PID+ (2014)]])</f>
        <v>5</v>
      </c>
      <c r="W834" t="s">
        <v>632</v>
      </c>
      <c r="AA834" s="9" t="s">
        <v>476</v>
      </c>
      <c r="AB834" s="9"/>
      <c r="AC834" s="9"/>
      <c r="AD834" s="9"/>
    </row>
    <row r="835" spans="1:30" x14ac:dyDescent="0.3">
      <c r="A835">
        <v>2020</v>
      </c>
      <c r="B835" t="s">
        <v>604</v>
      </c>
      <c r="C835" t="s">
        <v>412</v>
      </c>
      <c r="L835" s="9"/>
      <c r="M835" s="9" t="s">
        <v>193</v>
      </c>
      <c r="N835" s="9" t="s">
        <v>193</v>
      </c>
      <c r="O835" s="9" t="s">
        <v>193</v>
      </c>
      <c r="P835" s="9" t="s">
        <v>193</v>
      </c>
      <c r="Q835" s="9"/>
      <c r="S835" s="14"/>
      <c r="T835" s="11"/>
      <c r="U835" s="11"/>
      <c r="V835" s="17">
        <f>COUNTA(TableAllYears[[#This Row],[Thermal Cycling]:[PID+ (2014)]])</f>
        <v>4</v>
      </c>
      <c r="W835" s="9" t="s">
        <v>449</v>
      </c>
      <c r="X835" s="9" t="s">
        <v>632</v>
      </c>
      <c r="Y835" s="9"/>
      <c r="Z835" s="9"/>
      <c r="AA835" s="9" t="s">
        <v>439</v>
      </c>
      <c r="AB835" s="9" t="s">
        <v>476</v>
      </c>
      <c r="AC835" s="9"/>
      <c r="AD835" s="9"/>
    </row>
    <row r="836" spans="1:30" x14ac:dyDescent="0.3">
      <c r="A836">
        <v>2020</v>
      </c>
      <c r="B836" t="s">
        <v>605</v>
      </c>
      <c r="C836" t="s">
        <v>412</v>
      </c>
      <c r="L836" s="9"/>
      <c r="M836" s="9" t="s">
        <v>193</v>
      </c>
      <c r="N836" s="9" t="s">
        <v>193</v>
      </c>
      <c r="O836" s="9" t="s">
        <v>193</v>
      </c>
      <c r="P836" s="9" t="s">
        <v>193</v>
      </c>
      <c r="Q836" s="9"/>
      <c r="S836" s="14"/>
      <c r="T836" s="11"/>
      <c r="U836" s="11"/>
      <c r="V836" s="17">
        <f>COUNTA(TableAllYears[[#This Row],[Thermal Cycling]:[PID+ (2014)]])</f>
        <v>4</v>
      </c>
      <c r="W836" s="9" t="s">
        <v>449</v>
      </c>
      <c r="X836" s="9" t="s">
        <v>632</v>
      </c>
      <c r="Y836" s="9"/>
      <c r="Z836" s="9"/>
      <c r="AA836" s="9" t="s">
        <v>439</v>
      </c>
      <c r="AB836" s="9" t="s">
        <v>476</v>
      </c>
      <c r="AC836" s="9"/>
      <c r="AD836" s="9"/>
    </row>
    <row r="837" spans="1:30" x14ac:dyDescent="0.3">
      <c r="A837">
        <v>2023</v>
      </c>
      <c r="B837" t="s">
        <v>259</v>
      </c>
      <c r="C837" t="s">
        <v>412</v>
      </c>
      <c r="D837" t="s">
        <v>433</v>
      </c>
      <c r="E837">
        <v>330</v>
      </c>
      <c r="F837">
        <v>375</v>
      </c>
      <c r="G837" t="s">
        <v>32</v>
      </c>
      <c r="H837" t="s">
        <v>13</v>
      </c>
      <c r="I837">
        <v>120</v>
      </c>
      <c r="K837">
        <v>166</v>
      </c>
      <c r="L837" s="9"/>
      <c r="M837" s="9"/>
      <c r="N837" s="9"/>
      <c r="O837" s="9" t="s">
        <v>193</v>
      </c>
      <c r="P837" s="9" t="s">
        <v>193</v>
      </c>
      <c r="Q837" s="9" t="s">
        <v>193</v>
      </c>
      <c r="S837" s="14"/>
      <c r="T837" s="11"/>
      <c r="U837" s="11"/>
      <c r="V837" s="17">
        <f>COUNTA(TableAllYears[[#This Row],[Thermal Cycling]:[PID+ (2014)]])</f>
        <v>3</v>
      </c>
      <c r="W837" s="9" t="s">
        <v>449</v>
      </c>
      <c r="X837" s="9"/>
      <c r="Y837" s="9"/>
      <c r="Z837" s="9"/>
      <c r="AA837" s="9" t="s">
        <v>439</v>
      </c>
      <c r="AB837" s="9"/>
      <c r="AC837" s="9"/>
      <c r="AD837" s="9"/>
    </row>
    <row r="838" spans="1:30" x14ac:dyDescent="0.3">
      <c r="A838">
        <v>2023</v>
      </c>
      <c r="B838" t="s">
        <v>260</v>
      </c>
      <c r="C838" t="s">
        <v>412</v>
      </c>
      <c r="D838" t="s">
        <v>192</v>
      </c>
      <c r="E838">
        <v>380</v>
      </c>
      <c r="F838">
        <v>425</v>
      </c>
      <c r="G838" t="s">
        <v>32</v>
      </c>
      <c r="H838" t="s">
        <v>13</v>
      </c>
      <c r="I838">
        <v>132</v>
      </c>
      <c r="K838">
        <v>166</v>
      </c>
      <c r="L838" s="9"/>
      <c r="M838" s="9"/>
      <c r="N838" s="9"/>
      <c r="O838" s="9" t="s">
        <v>193</v>
      </c>
      <c r="P838" s="9" t="s">
        <v>193</v>
      </c>
      <c r="Q838" s="9" t="s">
        <v>193</v>
      </c>
      <c r="S838" s="14"/>
      <c r="T838" s="11"/>
      <c r="U838" s="11"/>
      <c r="V838" s="17">
        <f>COUNTA(TableAllYears[[#This Row],[Thermal Cycling]:[PID+ (2014)]])</f>
        <v>3</v>
      </c>
      <c r="W838" s="9" t="s">
        <v>449</v>
      </c>
      <c r="X838" s="9"/>
      <c r="Y838" s="9"/>
      <c r="Z838" s="9"/>
      <c r="AA838" s="9" t="s">
        <v>439</v>
      </c>
      <c r="AB838" s="9"/>
      <c r="AC838" s="9"/>
      <c r="AD838" s="9"/>
    </row>
    <row r="839" spans="1:30" x14ac:dyDescent="0.3">
      <c r="A839">
        <v>2021</v>
      </c>
      <c r="B839" t="s">
        <v>540</v>
      </c>
      <c r="C839" t="s">
        <v>412</v>
      </c>
      <c r="L839" s="9"/>
      <c r="M839" s="9" t="s">
        <v>193</v>
      </c>
      <c r="N839" s="9" t="s">
        <v>193</v>
      </c>
      <c r="O839" s="9"/>
      <c r="P839" s="9" t="s">
        <v>193</v>
      </c>
      <c r="Q839" s="9"/>
      <c r="S839" s="14"/>
      <c r="T839" s="11"/>
      <c r="U839" s="11"/>
      <c r="V839" s="17">
        <f>COUNTA(TableAllYears[[#This Row],[Thermal Cycling]:[PID+ (2014)]])</f>
        <v>3</v>
      </c>
      <c r="W839" s="9"/>
      <c r="X839" s="9"/>
      <c r="Y839" s="9"/>
      <c r="Z839" s="9"/>
      <c r="AA839" s="9"/>
      <c r="AB839" s="9"/>
      <c r="AC839" s="9"/>
      <c r="AD839" s="9"/>
    </row>
    <row r="840" spans="1:30" x14ac:dyDescent="0.3">
      <c r="A840">
        <v>2019</v>
      </c>
      <c r="B840" t="s">
        <v>604</v>
      </c>
      <c r="C840" t="s">
        <v>412</v>
      </c>
      <c r="L840" s="9"/>
      <c r="M840" s="9" t="s">
        <v>193</v>
      </c>
      <c r="N840" s="9"/>
      <c r="O840" s="9" t="s">
        <v>193</v>
      </c>
      <c r="P840" s="9" t="s">
        <v>193</v>
      </c>
      <c r="Q840" s="9"/>
      <c r="S840" s="14"/>
      <c r="T840" s="11"/>
      <c r="U840" s="11"/>
      <c r="V840" s="17">
        <f>COUNTA(TableAllYears[[#This Row],[Thermal Cycling]:[PID+ (2014)]])</f>
        <v>3</v>
      </c>
      <c r="W840" s="9" t="s">
        <v>449</v>
      </c>
      <c r="X840" s="9"/>
      <c r="Y840" s="9"/>
      <c r="Z840" s="9"/>
      <c r="AA840" s="9" t="s">
        <v>439</v>
      </c>
      <c r="AB840" s="9"/>
      <c r="AC840" s="9"/>
      <c r="AD840" s="9"/>
    </row>
    <row r="841" spans="1:30" x14ac:dyDescent="0.3">
      <c r="A841">
        <v>2019</v>
      </c>
      <c r="B841" t="s">
        <v>605</v>
      </c>
      <c r="C841" t="s">
        <v>412</v>
      </c>
      <c r="L841" s="9"/>
      <c r="M841" s="9" t="s">
        <v>193</v>
      </c>
      <c r="N841" s="9"/>
      <c r="O841" s="9" t="s">
        <v>193</v>
      </c>
      <c r="P841" s="9" t="s">
        <v>193</v>
      </c>
      <c r="Q841" s="9"/>
      <c r="S841" s="14"/>
      <c r="T841" s="11"/>
      <c r="U841" s="11"/>
      <c r="V841" s="17">
        <f>COUNTA(TableAllYears[[#This Row],[Thermal Cycling]:[PID+ (2014)]])</f>
        <v>3</v>
      </c>
      <c r="W841" s="9" t="s">
        <v>449</v>
      </c>
      <c r="X841" s="9"/>
      <c r="Y841" s="9"/>
      <c r="Z841" s="9"/>
      <c r="AA841" s="9" t="s">
        <v>439</v>
      </c>
      <c r="AB841" s="9"/>
      <c r="AC841" s="9"/>
      <c r="AD841" s="9"/>
    </row>
    <row r="842" spans="1:30" x14ac:dyDescent="0.3">
      <c r="A842">
        <v>2023</v>
      </c>
      <c r="B842" t="s">
        <v>261</v>
      </c>
      <c r="C842" t="s">
        <v>412</v>
      </c>
      <c r="D842" t="s">
        <v>434</v>
      </c>
      <c r="E842">
        <v>480</v>
      </c>
      <c r="F842">
        <v>525</v>
      </c>
      <c r="G842" t="s">
        <v>32</v>
      </c>
      <c r="H842" t="s">
        <v>13</v>
      </c>
      <c r="I842">
        <v>156</v>
      </c>
      <c r="K842">
        <v>166</v>
      </c>
      <c r="L842" s="9"/>
      <c r="M842" s="9"/>
      <c r="N842" s="9"/>
      <c r="O842" s="9"/>
      <c r="P842" s="9" t="s">
        <v>193</v>
      </c>
      <c r="Q842" s="9" t="s">
        <v>193</v>
      </c>
      <c r="S842" s="14"/>
      <c r="T842" s="11"/>
      <c r="U842" s="11"/>
      <c r="V842" s="17">
        <f>COUNTA(TableAllYears[[#This Row],[Thermal Cycling]:[PID+ (2014)]])</f>
        <v>2</v>
      </c>
      <c r="W842" s="9" t="s">
        <v>449</v>
      </c>
      <c r="X842" s="9"/>
      <c r="Y842" s="9"/>
      <c r="Z842" s="9"/>
      <c r="AA842" s="9" t="s">
        <v>439</v>
      </c>
      <c r="AB842" s="9"/>
      <c r="AC842" s="9"/>
      <c r="AD842" s="9"/>
    </row>
    <row r="843" spans="1:30" x14ac:dyDescent="0.3">
      <c r="A843">
        <v>2017</v>
      </c>
      <c r="B843" t="s">
        <v>735</v>
      </c>
      <c r="C843" t="s">
        <v>412</v>
      </c>
      <c r="L843" s="9"/>
      <c r="M843" s="9"/>
      <c r="N843" s="9" t="s">
        <v>193</v>
      </c>
      <c r="O843" s="9"/>
      <c r="P843" s="9" t="s">
        <v>193</v>
      </c>
      <c r="Q843" s="9"/>
      <c r="S843" s="14"/>
      <c r="T843" s="11"/>
      <c r="U843" s="11"/>
      <c r="V843" s="17">
        <f>COUNTA(TableAllYears[[#This Row],[Thermal Cycling]:[PID+ (2014)]])</f>
        <v>2</v>
      </c>
      <c r="W843" s="9" t="s">
        <v>753</v>
      </c>
      <c r="X843" s="9"/>
      <c r="Y843" s="9"/>
      <c r="Z843" s="9"/>
      <c r="AA843" s="9" t="s">
        <v>439</v>
      </c>
      <c r="AB843" s="9"/>
      <c r="AC843" s="9"/>
      <c r="AD843" s="9"/>
    </row>
    <row r="844" spans="1:30" x14ac:dyDescent="0.3">
      <c r="A844">
        <v>2020</v>
      </c>
      <c r="B844" t="s">
        <v>540</v>
      </c>
      <c r="C844" t="s">
        <v>412</v>
      </c>
      <c r="L844" s="9"/>
      <c r="M844" s="9"/>
      <c r="N844" s="9"/>
      <c r="O844" s="9"/>
      <c r="P844" s="9" t="s">
        <v>193</v>
      </c>
      <c r="Q844" s="9"/>
      <c r="S844" s="14"/>
      <c r="T844" s="11"/>
      <c r="U844" s="11"/>
      <c r="V844" s="17">
        <f>COUNTA(TableAllYears[[#This Row],[Thermal Cycling]:[PID+ (2014)]])</f>
        <v>1</v>
      </c>
      <c r="W844" s="9" t="s">
        <v>449</v>
      </c>
      <c r="X844" s="9" t="s">
        <v>632</v>
      </c>
      <c r="Y844" s="9"/>
      <c r="Z844" s="9"/>
      <c r="AA844" s="9" t="s">
        <v>439</v>
      </c>
      <c r="AB844" s="9" t="s">
        <v>476</v>
      </c>
      <c r="AC844" s="9"/>
      <c r="AD844" s="9"/>
    </row>
    <row r="845" spans="1:30" x14ac:dyDescent="0.3">
      <c r="A845">
        <v>2017</v>
      </c>
      <c r="B845" t="s">
        <v>728</v>
      </c>
      <c r="C845" t="s">
        <v>694</v>
      </c>
      <c r="L845" s="9"/>
      <c r="M845" s="9"/>
      <c r="N845" s="9"/>
      <c r="O845" s="9" t="s">
        <v>193</v>
      </c>
      <c r="P845" s="9" t="s">
        <v>193</v>
      </c>
      <c r="Q845" s="9"/>
      <c r="S845" s="14"/>
      <c r="T845" s="11"/>
      <c r="U845" s="11"/>
      <c r="V845" s="17">
        <f>COUNTA(TableAllYears[[#This Row],[Thermal Cycling]:[PID+ (2014)]])</f>
        <v>2</v>
      </c>
      <c r="W845" s="9" t="s">
        <v>700</v>
      </c>
      <c r="X845" s="9"/>
      <c r="Y845" s="9"/>
      <c r="Z845" s="9"/>
      <c r="AA845" s="9" t="s">
        <v>476</v>
      </c>
      <c r="AB845" s="9"/>
      <c r="AC845" s="9"/>
      <c r="AD845" s="9"/>
    </row>
    <row r="846" spans="1:30" x14ac:dyDescent="0.3">
      <c r="A846">
        <v>2018</v>
      </c>
      <c r="B846" t="s">
        <v>693</v>
      </c>
      <c r="C846" t="s">
        <v>694</v>
      </c>
      <c r="L846" s="9"/>
      <c r="M846" s="9"/>
      <c r="N846" s="9"/>
      <c r="O846" s="9" t="s">
        <v>193</v>
      </c>
      <c r="P846" s="9"/>
      <c r="Q846" s="9"/>
      <c r="S846" s="14"/>
      <c r="T846" s="11"/>
      <c r="U846" s="11"/>
      <c r="V846" s="17">
        <f>COUNTA(TableAllYears[[#This Row],[Thermal Cycling]:[PID+ (2014)]])</f>
        <v>1</v>
      </c>
      <c r="W846" s="9" t="s">
        <v>700</v>
      </c>
      <c r="X846" s="9"/>
      <c r="Y846" s="9"/>
      <c r="Z846" s="9"/>
      <c r="AA846" s="9" t="s">
        <v>476</v>
      </c>
      <c r="AB846" s="9"/>
      <c r="AC846" s="9"/>
      <c r="AD846" s="9"/>
    </row>
    <row r="847" spans="1:30" x14ac:dyDescent="0.3">
      <c r="A847" s="9">
        <v>2024</v>
      </c>
      <c r="B847" s="9" t="s">
        <v>404</v>
      </c>
      <c r="C847" s="9" t="s">
        <v>428</v>
      </c>
      <c r="D847" t="s">
        <v>430</v>
      </c>
      <c r="E847">
        <v>430</v>
      </c>
      <c r="F847">
        <v>475</v>
      </c>
      <c r="G847" s="9" t="s">
        <v>28</v>
      </c>
      <c r="H847" s="9" t="s">
        <v>13</v>
      </c>
      <c r="I847" s="9"/>
      <c r="J847" s="9"/>
      <c r="K847" s="9">
        <v>182</v>
      </c>
      <c r="L847" s="9">
        <v>91</v>
      </c>
      <c r="M847" s="9" t="s">
        <v>193</v>
      </c>
      <c r="N847" s="9" t="s">
        <v>193</v>
      </c>
      <c r="O847" s="9" t="s">
        <v>193</v>
      </c>
      <c r="P847" s="9" t="s">
        <v>193</v>
      </c>
      <c r="Q847" s="9" t="s">
        <v>193</v>
      </c>
      <c r="S847" s="14"/>
      <c r="T847" s="11"/>
      <c r="U847" s="11"/>
      <c r="V847" s="17">
        <f>COUNTA(TableAllYears[[#This Row],[Thermal Cycling]:[PID+ (2014)]])</f>
        <v>5</v>
      </c>
      <c r="W847" t="s">
        <v>465</v>
      </c>
      <c r="AA847" s="9" t="s">
        <v>30</v>
      </c>
      <c r="AB847" s="9"/>
      <c r="AC847" s="9"/>
      <c r="AD847" s="9"/>
    </row>
    <row r="848" spans="1:30" x14ac:dyDescent="0.3">
      <c r="A848" s="9">
        <v>2024</v>
      </c>
      <c r="B848" s="9" t="s">
        <v>979</v>
      </c>
      <c r="C848" s="9" t="s">
        <v>428</v>
      </c>
      <c r="D848" t="s">
        <v>434</v>
      </c>
      <c r="E848">
        <v>480</v>
      </c>
      <c r="F848">
        <v>525</v>
      </c>
      <c r="G848" s="9" t="s">
        <v>28</v>
      </c>
      <c r="H848" s="9" t="s">
        <v>13</v>
      </c>
      <c r="I848" s="9"/>
      <c r="J848" s="9"/>
      <c r="K848" s="9">
        <v>182</v>
      </c>
      <c r="L848" s="9">
        <v>91</v>
      </c>
      <c r="M848" s="9" t="s">
        <v>193</v>
      </c>
      <c r="N848" s="9" t="s">
        <v>193</v>
      </c>
      <c r="O848" s="9" t="s">
        <v>193</v>
      </c>
      <c r="P848" s="9" t="s">
        <v>193</v>
      </c>
      <c r="Q848" s="9" t="s">
        <v>193</v>
      </c>
      <c r="S848" s="14"/>
      <c r="T848" s="11"/>
      <c r="U848" s="11"/>
      <c r="V848" s="17">
        <f>COUNTA(TableAllYears[[#This Row],[Thermal Cycling]:[PID+ (2014)]])</f>
        <v>5</v>
      </c>
      <c r="W848" t="s">
        <v>465</v>
      </c>
      <c r="AA848" s="9" t="s">
        <v>30</v>
      </c>
      <c r="AB848" s="9"/>
      <c r="AC848" s="9"/>
      <c r="AD848" s="9"/>
    </row>
    <row r="849" spans="1:30" x14ac:dyDescent="0.3">
      <c r="A849" s="9">
        <v>2024</v>
      </c>
      <c r="B849" s="9" t="s">
        <v>406</v>
      </c>
      <c r="C849" s="9" t="s">
        <v>428</v>
      </c>
      <c r="D849" t="s">
        <v>429</v>
      </c>
      <c r="E849">
        <v>530</v>
      </c>
      <c r="F849">
        <v>575</v>
      </c>
      <c r="G849" s="9" t="s">
        <v>28</v>
      </c>
      <c r="H849" s="9" t="s">
        <v>13</v>
      </c>
      <c r="I849" s="9"/>
      <c r="J849" s="9"/>
      <c r="K849" s="9">
        <v>182</v>
      </c>
      <c r="L849" s="9">
        <v>91</v>
      </c>
      <c r="M849" s="9" t="s">
        <v>193</v>
      </c>
      <c r="N849" s="9" t="s">
        <v>193</v>
      </c>
      <c r="O849" s="9" t="s">
        <v>193</v>
      </c>
      <c r="P849" s="9" t="s">
        <v>193</v>
      </c>
      <c r="Q849" s="9" t="s">
        <v>193</v>
      </c>
      <c r="S849" s="14"/>
      <c r="T849" s="11"/>
      <c r="U849" s="11"/>
      <c r="V849" s="17">
        <f>COUNTA(TableAllYears[[#This Row],[Thermal Cycling]:[PID+ (2014)]])</f>
        <v>5</v>
      </c>
      <c r="W849" t="s">
        <v>465</v>
      </c>
      <c r="AA849" s="9" t="s">
        <v>30</v>
      </c>
      <c r="AB849" s="9"/>
      <c r="AC849" s="9"/>
      <c r="AD849" s="9"/>
    </row>
    <row r="850" spans="1:30" x14ac:dyDescent="0.3">
      <c r="A850" s="9">
        <v>2024</v>
      </c>
      <c r="B850" s="9" t="s">
        <v>401</v>
      </c>
      <c r="C850" s="9" t="s">
        <v>428</v>
      </c>
      <c r="D850" t="s">
        <v>192</v>
      </c>
      <c r="E850">
        <v>380</v>
      </c>
      <c r="F850">
        <v>425</v>
      </c>
      <c r="G850" s="9" t="s">
        <v>28</v>
      </c>
      <c r="H850" s="9" t="s">
        <v>13</v>
      </c>
      <c r="I850" s="9"/>
      <c r="J850" s="9"/>
      <c r="K850" s="9">
        <v>182</v>
      </c>
      <c r="L850" s="9">
        <v>91</v>
      </c>
      <c r="M850" s="9" t="s">
        <v>193</v>
      </c>
      <c r="N850" s="9" t="s">
        <v>193</v>
      </c>
      <c r="O850" s="9"/>
      <c r="P850" s="9" t="s">
        <v>193</v>
      </c>
      <c r="Q850" s="9" t="s">
        <v>193</v>
      </c>
      <c r="S850" s="14"/>
      <c r="T850" s="11"/>
      <c r="U850" s="11"/>
      <c r="V850" s="17">
        <f>COUNTA(TableAllYears[[#This Row],[Thermal Cycling]:[PID+ (2014)]])</f>
        <v>4</v>
      </c>
      <c r="W850" t="s">
        <v>465</v>
      </c>
      <c r="AA850" s="9" t="s">
        <v>30</v>
      </c>
      <c r="AB850" s="9"/>
      <c r="AC850" s="9"/>
      <c r="AD850" s="9"/>
    </row>
    <row r="851" spans="1:30" x14ac:dyDescent="0.3">
      <c r="A851">
        <v>2023</v>
      </c>
      <c r="B851" t="s">
        <v>404</v>
      </c>
      <c r="C851" t="s">
        <v>428</v>
      </c>
      <c r="D851" t="s">
        <v>430</v>
      </c>
      <c r="E851">
        <v>430</v>
      </c>
      <c r="F851">
        <v>475</v>
      </c>
      <c r="G851" t="s">
        <v>28</v>
      </c>
      <c r="H851" t="s">
        <v>13</v>
      </c>
      <c r="I851">
        <v>120</v>
      </c>
      <c r="K851">
        <v>182</v>
      </c>
      <c r="L851" s="9"/>
      <c r="M851" s="9"/>
      <c r="N851" s="9" t="s">
        <v>193</v>
      </c>
      <c r="O851" s="9" t="s">
        <v>193</v>
      </c>
      <c r="P851" s="9" t="s">
        <v>193</v>
      </c>
      <c r="Q851" s="9" t="s">
        <v>193</v>
      </c>
      <c r="S851" s="14"/>
      <c r="T851" s="11"/>
      <c r="U851" s="11"/>
      <c r="V851" s="17">
        <f>COUNTA(TableAllYears[[#This Row],[Thermal Cycling]:[PID+ (2014)]])</f>
        <v>4</v>
      </c>
      <c r="W851" s="9" t="s">
        <v>465</v>
      </c>
      <c r="X851" s="9"/>
      <c r="Y851" s="9"/>
      <c r="Z851" s="9"/>
      <c r="AA851" s="9" t="s">
        <v>30</v>
      </c>
      <c r="AB851" s="9"/>
      <c r="AC851" s="9"/>
      <c r="AD851" s="9"/>
    </row>
    <row r="852" spans="1:30" x14ac:dyDescent="0.3">
      <c r="A852">
        <v>2023</v>
      </c>
      <c r="B852" t="s">
        <v>406</v>
      </c>
      <c r="C852" t="s">
        <v>428</v>
      </c>
      <c r="D852" t="s">
        <v>429</v>
      </c>
      <c r="E852">
        <v>530</v>
      </c>
      <c r="F852">
        <v>575</v>
      </c>
      <c r="G852" t="s">
        <v>28</v>
      </c>
      <c r="H852" t="s">
        <v>13</v>
      </c>
      <c r="I852">
        <v>144</v>
      </c>
      <c r="K852">
        <v>182</v>
      </c>
      <c r="L852" s="9"/>
      <c r="M852" s="9"/>
      <c r="N852" s="9" t="s">
        <v>193</v>
      </c>
      <c r="O852" s="9" t="s">
        <v>193</v>
      </c>
      <c r="P852" s="9" t="s">
        <v>193</v>
      </c>
      <c r="Q852" s="9" t="s">
        <v>193</v>
      </c>
      <c r="S852" s="14"/>
      <c r="T852" s="11"/>
      <c r="U852" s="11"/>
      <c r="V852" s="17">
        <f>COUNTA(TableAllYears[[#This Row],[Thermal Cycling]:[PID+ (2014)]])</f>
        <v>4</v>
      </c>
      <c r="W852" s="9" t="s">
        <v>465</v>
      </c>
      <c r="X852" s="9"/>
      <c r="Y852" s="9"/>
      <c r="Z852" s="9"/>
      <c r="AA852" s="9" t="s">
        <v>30</v>
      </c>
      <c r="AB852" s="9"/>
      <c r="AC852" s="9"/>
      <c r="AD852" s="9"/>
    </row>
    <row r="853" spans="1:30" x14ac:dyDescent="0.3">
      <c r="A853">
        <v>2023</v>
      </c>
      <c r="B853" t="s">
        <v>401</v>
      </c>
      <c r="C853" t="s">
        <v>428</v>
      </c>
      <c r="D853" t="s">
        <v>192</v>
      </c>
      <c r="E853">
        <v>380</v>
      </c>
      <c r="F853">
        <v>425</v>
      </c>
      <c r="G853" t="s">
        <v>28</v>
      </c>
      <c r="H853" t="s">
        <v>13</v>
      </c>
      <c r="I853">
        <v>108</v>
      </c>
      <c r="K853">
        <v>182</v>
      </c>
      <c r="L853" s="9"/>
      <c r="M853" s="9"/>
      <c r="N853" s="9" t="s">
        <v>193</v>
      </c>
      <c r="O853" s="9"/>
      <c r="P853" s="9" t="s">
        <v>193</v>
      </c>
      <c r="Q853" s="9" t="s">
        <v>193</v>
      </c>
      <c r="S853" s="14"/>
      <c r="T853" s="11"/>
      <c r="U853" s="11"/>
      <c r="V853" s="17">
        <f>COUNTA(TableAllYears[[#This Row],[Thermal Cycling]:[PID+ (2014)]])</f>
        <v>3</v>
      </c>
      <c r="W853" s="9" t="s">
        <v>465</v>
      </c>
      <c r="X853" s="9"/>
      <c r="Y853" s="9"/>
      <c r="Z853" s="9"/>
      <c r="AA853" s="9" t="s">
        <v>30</v>
      </c>
      <c r="AB853" s="9"/>
      <c r="AC853" s="9"/>
      <c r="AD853" s="9"/>
    </row>
    <row r="854" spans="1:30" x14ac:dyDescent="0.3">
      <c r="A854" s="9">
        <v>2024</v>
      </c>
      <c r="B854" s="9" t="s">
        <v>402</v>
      </c>
      <c r="C854" s="9" t="s">
        <v>428</v>
      </c>
      <c r="D854" t="s">
        <v>192</v>
      </c>
      <c r="E854">
        <v>380</v>
      </c>
      <c r="F854">
        <v>425</v>
      </c>
      <c r="G854" s="9" t="s">
        <v>32</v>
      </c>
      <c r="H854" s="9" t="s">
        <v>13</v>
      </c>
      <c r="I854" s="9"/>
      <c r="J854" s="9"/>
      <c r="K854" s="9">
        <v>182</v>
      </c>
      <c r="L854" s="9">
        <v>91</v>
      </c>
      <c r="M854" s="9"/>
      <c r="N854" s="9"/>
      <c r="O854" s="9"/>
      <c r="P854" s="9"/>
      <c r="Q854" s="9" t="s">
        <v>193</v>
      </c>
      <c r="S854" s="14"/>
      <c r="T854" s="11"/>
      <c r="U854" s="11"/>
      <c r="V854" s="17">
        <f>COUNTA(TableAllYears[[#This Row],[Thermal Cycling]:[PID+ (2014)]])</f>
        <v>1</v>
      </c>
      <c r="W854" t="s">
        <v>465</v>
      </c>
      <c r="AA854" s="9" t="s">
        <v>30</v>
      </c>
      <c r="AB854" s="9"/>
      <c r="AC854" s="9"/>
      <c r="AD854" s="9"/>
    </row>
    <row r="855" spans="1:30" x14ac:dyDescent="0.3">
      <c r="A855" s="9">
        <v>2024</v>
      </c>
      <c r="B855" s="9" t="s">
        <v>403</v>
      </c>
      <c r="C855" s="9" t="s">
        <v>428</v>
      </c>
      <c r="D855" t="s">
        <v>192</v>
      </c>
      <c r="E855">
        <v>380</v>
      </c>
      <c r="F855">
        <v>425</v>
      </c>
      <c r="G855" s="9" t="s">
        <v>32</v>
      </c>
      <c r="H855" s="9" t="s">
        <v>13</v>
      </c>
      <c r="I855" s="9"/>
      <c r="J855" s="9"/>
      <c r="K855" s="9">
        <v>182</v>
      </c>
      <c r="L855" s="9">
        <v>91</v>
      </c>
      <c r="M855" s="9"/>
      <c r="N855" s="9"/>
      <c r="O855" s="9"/>
      <c r="P855" s="9"/>
      <c r="Q855" s="9" t="s">
        <v>193</v>
      </c>
      <c r="S855" s="14"/>
      <c r="T855" s="11"/>
      <c r="U855" s="11"/>
      <c r="V855" s="17">
        <f>COUNTA(TableAllYears[[#This Row],[Thermal Cycling]:[PID+ (2014)]])</f>
        <v>1</v>
      </c>
      <c r="W855" t="s">
        <v>465</v>
      </c>
      <c r="AA855" s="9" t="s">
        <v>30</v>
      </c>
      <c r="AB855" s="9"/>
      <c r="AC855" s="9"/>
      <c r="AD855" s="9"/>
    </row>
    <row r="856" spans="1:30" x14ac:dyDescent="0.3">
      <c r="A856" s="9">
        <v>2024</v>
      </c>
      <c r="B856" s="9" t="s">
        <v>405</v>
      </c>
      <c r="C856" s="9" t="s">
        <v>428</v>
      </c>
      <c r="D856" t="s">
        <v>430</v>
      </c>
      <c r="E856">
        <v>430</v>
      </c>
      <c r="F856">
        <v>475</v>
      </c>
      <c r="G856" s="9" t="s">
        <v>32</v>
      </c>
      <c r="H856" s="9" t="s">
        <v>13</v>
      </c>
      <c r="I856" s="9"/>
      <c r="J856" s="9"/>
      <c r="K856" s="9">
        <v>182</v>
      </c>
      <c r="L856" s="9">
        <v>91</v>
      </c>
      <c r="M856" s="9"/>
      <c r="N856" s="9"/>
      <c r="O856" s="9"/>
      <c r="P856" s="9"/>
      <c r="Q856" s="9" t="s">
        <v>193</v>
      </c>
      <c r="S856" s="14"/>
      <c r="T856" s="11"/>
      <c r="U856" s="11"/>
      <c r="V856" s="17">
        <f>COUNTA(TableAllYears[[#This Row],[Thermal Cycling]:[PID+ (2014)]])</f>
        <v>1</v>
      </c>
      <c r="W856" t="s">
        <v>465</v>
      </c>
      <c r="AA856" s="9" t="s">
        <v>30</v>
      </c>
      <c r="AB856" s="9"/>
      <c r="AC856" s="9"/>
      <c r="AD856" s="9"/>
    </row>
    <row r="857" spans="1:30" x14ac:dyDescent="0.3">
      <c r="A857" s="9">
        <v>2024</v>
      </c>
      <c r="B857" s="9" t="s">
        <v>980</v>
      </c>
      <c r="C857" s="9" t="s">
        <v>428</v>
      </c>
      <c r="D857" t="s">
        <v>434</v>
      </c>
      <c r="E857">
        <v>480</v>
      </c>
      <c r="F857">
        <v>525</v>
      </c>
      <c r="G857" s="9" t="s">
        <v>32</v>
      </c>
      <c r="H857" s="9" t="s">
        <v>13</v>
      </c>
      <c r="I857" s="9"/>
      <c r="J857" s="9"/>
      <c r="K857" s="9">
        <v>182</v>
      </c>
      <c r="L857" s="9">
        <v>91</v>
      </c>
      <c r="M857" s="9"/>
      <c r="N857" s="9"/>
      <c r="O857" s="9"/>
      <c r="P857" s="9"/>
      <c r="Q857" s="9" t="s">
        <v>193</v>
      </c>
      <c r="S857" s="14"/>
      <c r="T857" s="11"/>
      <c r="U857" s="11"/>
      <c r="V857" s="17">
        <f>COUNTA(TableAllYears[[#This Row],[Thermal Cycling]:[PID+ (2014)]])</f>
        <v>1</v>
      </c>
      <c r="W857" t="s">
        <v>465</v>
      </c>
      <c r="AA857" s="9" t="s">
        <v>30</v>
      </c>
      <c r="AB857" s="9"/>
      <c r="AC857" s="9"/>
      <c r="AD857" s="9"/>
    </row>
    <row r="858" spans="1:30" x14ac:dyDescent="0.3">
      <c r="A858" s="9">
        <v>2024</v>
      </c>
      <c r="B858" s="9" t="s">
        <v>981</v>
      </c>
      <c r="C858" s="9" t="s">
        <v>428</v>
      </c>
      <c r="D858" t="s">
        <v>434</v>
      </c>
      <c r="E858">
        <v>480</v>
      </c>
      <c r="F858">
        <v>525</v>
      </c>
      <c r="G858" s="9" t="s">
        <v>32</v>
      </c>
      <c r="H858" s="9" t="s">
        <v>13</v>
      </c>
      <c r="I858" s="9"/>
      <c r="J858" s="9"/>
      <c r="K858" s="9">
        <v>182</v>
      </c>
      <c r="L858" s="9">
        <v>91</v>
      </c>
      <c r="M858" s="9"/>
      <c r="N858" s="9"/>
      <c r="O858" s="9"/>
      <c r="P858" s="9"/>
      <c r="Q858" s="9" t="s">
        <v>193</v>
      </c>
      <c r="S858" s="14"/>
      <c r="T858" s="11"/>
      <c r="U858" s="11"/>
      <c r="V858" s="17">
        <f>COUNTA(TableAllYears[[#This Row],[Thermal Cycling]:[PID+ (2014)]])</f>
        <v>1</v>
      </c>
      <c r="W858" t="s">
        <v>465</v>
      </c>
      <c r="AA858" s="9" t="s">
        <v>30</v>
      </c>
      <c r="AB858" s="9"/>
      <c r="AC858" s="9"/>
      <c r="AD858" s="9"/>
    </row>
    <row r="859" spans="1:30" x14ac:dyDescent="0.3">
      <c r="A859" s="9">
        <v>2024</v>
      </c>
      <c r="B859" s="9" t="s">
        <v>982</v>
      </c>
      <c r="C859" s="9" t="s">
        <v>428</v>
      </c>
      <c r="D859" t="s">
        <v>429</v>
      </c>
      <c r="E859">
        <v>530</v>
      </c>
      <c r="F859">
        <v>575</v>
      </c>
      <c r="G859" s="9" t="s">
        <v>32</v>
      </c>
      <c r="H859" s="9" t="s">
        <v>13</v>
      </c>
      <c r="I859" s="9"/>
      <c r="J859" s="9"/>
      <c r="K859" s="9">
        <v>182</v>
      </c>
      <c r="L859" s="9">
        <v>91</v>
      </c>
      <c r="M859" s="9"/>
      <c r="N859" s="9"/>
      <c r="O859" s="9"/>
      <c r="P859" s="9"/>
      <c r="Q859" s="9" t="s">
        <v>193</v>
      </c>
      <c r="S859" s="14"/>
      <c r="T859" s="11"/>
      <c r="U859" s="11"/>
      <c r="V859" s="17">
        <f>COUNTA(TableAllYears[[#This Row],[Thermal Cycling]:[PID+ (2014)]])</f>
        <v>1</v>
      </c>
      <c r="W859" t="s">
        <v>465</v>
      </c>
      <c r="AA859" s="9" t="s">
        <v>30</v>
      </c>
      <c r="AB859" s="9"/>
      <c r="AC859" s="9"/>
      <c r="AD859" s="9"/>
    </row>
    <row r="860" spans="1:30" x14ac:dyDescent="0.3">
      <c r="A860" s="9">
        <v>2024</v>
      </c>
      <c r="B860" s="9" t="s">
        <v>983</v>
      </c>
      <c r="C860" s="9" t="s">
        <v>428</v>
      </c>
      <c r="D860" t="s">
        <v>429</v>
      </c>
      <c r="E860">
        <v>530</v>
      </c>
      <c r="F860">
        <v>575</v>
      </c>
      <c r="G860" s="9" t="s">
        <v>32</v>
      </c>
      <c r="H860" s="9" t="s">
        <v>13</v>
      </c>
      <c r="I860" s="9"/>
      <c r="J860" s="9"/>
      <c r="K860" s="9">
        <v>182</v>
      </c>
      <c r="L860" s="9">
        <v>91</v>
      </c>
      <c r="M860" s="9"/>
      <c r="N860" s="9"/>
      <c r="O860" s="9"/>
      <c r="P860" s="9"/>
      <c r="Q860" s="9" t="s">
        <v>193</v>
      </c>
      <c r="S860" s="14"/>
      <c r="T860" s="11"/>
      <c r="U860" s="11"/>
      <c r="V860" s="17">
        <f>COUNTA(TableAllYears[[#This Row],[Thermal Cycling]:[PID+ (2014)]])</f>
        <v>1</v>
      </c>
      <c r="W860" t="s">
        <v>465</v>
      </c>
      <c r="AA860" s="9" t="s">
        <v>30</v>
      </c>
      <c r="AB860" s="9"/>
      <c r="AC860" s="9"/>
      <c r="AD860" s="9"/>
    </row>
    <row r="861" spans="1:30" x14ac:dyDescent="0.3">
      <c r="A861">
        <v>2023</v>
      </c>
      <c r="B861" t="s">
        <v>402</v>
      </c>
      <c r="C861" t="s">
        <v>428</v>
      </c>
      <c r="D861" t="s">
        <v>192</v>
      </c>
      <c r="E861">
        <v>380</v>
      </c>
      <c r="F861">
        <v>425</v>
      </c>
      <c r="G861" t="s">
        <v>32</v>
      </c>
      <c r="H861" t="s">
        <v>13</v>
      </c>
      <c r="I861">
        <v>108</v>
      </c>
      <c r="K861">
        <v>182</v>
      </c>
      <c r="L861" s="9"/>
      <c r="M861" s="9"/>
      <c r="N861" s="9"/>
      <c r="O861" s="9"/>
      <c r="P861" s="9"/>
      <c r="Q861" s="9" t="s">
        <v>193</v>
      </c>
      <c r="S861" s="14"/>
      <c r="T861" s="11"/>
      <c r="U861" s="11"/>
      <c r="V861" s="17">
        <f>COUNTA(TableAllYears[[#This Row],[Thermal Cycling]:[PID+ (2014)]])</f>
        <v>1</v>
      </c>
      <c r="W861" s="9" t="s">
        <v>465</v>
      </c>
      <c r="X861" s="9"/>
      <c r="Y861" s="9"/>
      <c r="Z861" s="9"/>
      <c r="AA861" s="9" t="s">
        <v>30</v>
      </c>
      <c r="AB861" s="9"/>
      <c r="AC861" s="9"/>
      <c r="AD861" s="9"/>
    </row>
    <row r="862" spans="1:30" x14ac:dyDescent="0.3">
      <c r="A862">
        <v>2023</v>
      </c>
      <c r="B862" t="s">
        <v>403</v>
      </c>
      <c r="C862" t="s">
        <v>428</v>
      </c>
      <c r="D862" t="s">
        <v>192</v>
      </c>
      <c r="E862">
        <v>380</v>
      </c>
      <c r="F862">
        <v>425</v>
      </c>
      <c r="G862" t="s">
        <v>32</v>
      </c>
      <c r="H862" t="s">
        <v>13</v>
      </c>
      <c r="I862">
        <v>108</v>
      </c>
      <c r="K862">
        <v>182</v>
      </c>
      <c r="L862" s="9"/>
      <c r="M862" s="9"/>
      <c r="N862" s="9"/>
      <c r="O862" s="9"/>
      <c r="P862" s="9"/>
      <c r="Q862" s="9" t="s">
        <v>193</v>
      </c>
      <c r="S862" s="14"/>
      <c r="T862" s="11"/>
      <c r="U862" s="11"/>
      <c r="V862" s="17">
        <f>COUNTA(TableAllYears[[#This Row],[Thermal Cycling]:[PID+ (2014)]])</f>
        <v>1</v>
      </c>
      <c r="W862" s="9" t="s">
        <v>465</v>
      </c>
      <c r="X862" s="9"/>
      <c r="Y862" s="9"/>
      <c r="Z862" s="9"/>
      <c r="AA862" s="9" t="s">
        <v>30</v>
      </c>
      <c r="AB862" s="9"/>
      <c r="AC862" s="9"/>
      <c r="AD862" s="9"/>
    </row>
    <row r="863" spans="1:30" x14ac:dyDescent="0.3">
      <c r="A863">
        <v>2023</v>
      </c>
      <c r="B863" t="s">
        <v>405</v>
      </c>
      <c r="C863" t="s">
        <v>428</v>
      </c>
      <c r="D863" t="s">
        <v>430</v>
      </c>
      <c r="E863">
        <v>430</v>
      </c>
      <c r="F863">
        <v>475</v>
      </c>
      <c r="G863" t="s">
        <v>32</v>
      </c>
      <c r="H863" t="s">
        <v>13</v>
      </c>
      <c r="I863">
        <v>120</v>
      </c>
      <c r="K863">
        <v>182</v>
      </c>
      <c r="L863" s="9"/>
      <c r="M863" s="9"/>
      <c r="N863" s="9"/>
      <c r="O863" s="9"/>
      <c r="P863" s="9"/>
      <c r="Q863" s="9" t="s">
        <v>193</v>
      </c>
      <c r="S863" s="14"/>
      <c r="T863" s="11"/>
      <c r="U863" s="11"/>
      <c r="V863" s="17">
        <f>COUNTA(TableAllYears[[#This Row],[Thermal Cycling]:[PID+ (2014)]])</f>
        <v>1</v>
      </c>
      <c r="W863" s="9" t="s">
        <v>465</v>
      </c>
      <c r="X863" s="9"/>
      <c r="Y863" s="9"/>
      <c r="Z863" s="9"/>
      <c r="AA863" s="9" t="s">
        <v>30</v>
      </c>
      <c r="AB863" s="9"/>
      <c r="AC863" s="9"/>
      <c r="AD863" s="9"/>
    </row>
    <row r="864" spans="1:30" x14ac:dyDescent="0.3">
      <c r="A864">
        <v>2023</v>
      </c>
      <c r="B864" t="s">
        <v>407</v>
      </c>
      <c r="C864" t="s">
        <v>428</v>
      </c>
      <c r="D864" t="s">
        <v>429</v>
      </c>
      <c r="E864">
        <v>530</v>
      </c>
      <c r="F864">
        <v>575</v>
      </c>
      <c r="G864" t="s">
        <v>32</v>
      </c>
      <c r="H864" t="s">
        <v>13</v>
      </c>
      <c r="I864">
        <v>144</v>
      </c>
      <c r="K864">
        <v>182</v>
      </c>
      <c r="L864" s="9"/>
      <c r="M864" s="9"/>
      <c r="N864" s="9"/>
      <c r="O864" s="9"/>
      <c r="P864" s="9"/>
      <c r="Q864" s="9" t="s">
        <v>193</v>
      </c>
      <c r="S864" s="14"/>
      <c r="T864" s="11"/>
      <c r="U864" s="11"/>
      <c r="V864" s="17">
        <f>COUNTA(TableAllYears[[#This Row],[Thermal Cycling]:[PID+ (2014)]])</f>
        <v>1</v>
      </c>
      <c r="W864" s="9" t="s">
        <v>465</v>
      </c>
      <c r="X864" s="9"/>
      <c r="Y864" s="9"/>
      <c r="Z864" s="9"/>
      <c r="AA864" s="9" t="s">
        <v>30</v>
      </c>
      <c r="AB864" s="9"/>
      <c r="AC864" s="9"/>
      <c r="AD864" s="9"/>
    </row>
    <row r="865" spans="1:30" x14ac:dyDescent="0.3">
      <c r="A865">
        <v>2017</v>
      </c>
      <c r="B865" t="s">
        <v>720</v>
      </c>
      <c r="C865" t="s">
        <v>712</v>
      </c>
      <c r="L865" s="9"/>
      <c r="M865" s="9" t="s">
        <v>193</v>
      </c>
      <c r="N865" s="9" t="s">
        <v>193</v>
      </c>
      <c r="O865" s="9" t="s">
        <v>193</v>
      </c>
      <c r="P865" s="9" t="s">
        <v>193</v>
      </c>
      <c r="Q865" s="9"/>
      <c r="S865" s="14"/>
      <c r="T865" s="11" t="s">
        <v>193</v>
      </c>
      <c r="U865" s="11"/>
      <c r="V865" s="17">
        <f>COUNTA(TableAllYears[[#This Row],[Thermal Cycling]:[PID+ (2014)]])</f>
        <v>5</v>
      </c>
      <c r="W865" s="9" t="s">
        <v>754</v>
      </c>
      <c r="X865" s="9"/>
      <c r="Y865" s="9"/>
      <c r="Z865" s="9"/>
      <c r="AA865" s="9" t="s">
        <v>476</v>
      </c>
      <c r="AB865" s="9"/>
      <c r="AC865" s="9"/>
      <c r="AD865" s="9"/>
    </row>
    <row r="866" spans="1:30" x14ac:dyDescent="0.3">
      <c r="A866">
        <v>2017</v>
      </c>
      <c r="B866" t="s">
        <v>719</v>
      </c>
      <c r="C866" t="s">
        <v>712</v>
      </c>
      <c r="L866" s="9"/>
      <c r="M866" s="9" t="s">
        <v>193</v>
      </c>
      <c r="N866" s="9" t="s">
        <v>193</v>
      </c>
      <c r="O866" s="9" t="s">
        <v>193</v>
      </c>
      <c r="P866" s="9" t="s">
        <v>193</v>
      </c>
      <c r="Q866" s="9"/>
      <c r="S866" s="14"/>
      <c r="T866" s="11" t="s">
        <v>193</v>
      </c>
      <c r="U866" s="11"/>
      <c r="V866" s="17">
        <f>COUNTA(TableAllYears[[#This Row],[Thermal Cycling]:[PID+ (2014)]])</f>
        <v>5</v>
      </c>
      <c r="W866" s="9" t="s">
        <v>754</v>
      </c>
      <c r="X866" s="9"/>
      <c r="Y866" s="9"/>
      <c r="Z866" s="9"/>
      <c r="AA866" s="9" t="s">
        <v>476</v>
      </c>
      <c r="AB866" s="9"/>
      <c r="AC866" s="9"/>
      <c r="AD866" s="9"/>
    </row>
    <row r="867" spans="1:30" x14ac:dyDescent="0.3">
      <c r="A867">
        <v>2020</v>
      </c>
      <c r="B867" t="s">
        <v>606</v>
      </c>
      <c r="C867" t="s">
        <v>602</v>
      </c>
      <c r="L867" s="9"/>
      <c r="M867" s="9" t="s">
        <v>193</v>
      </c>
      <c r="N867" s="9" t="s">
        <v>193</v>
      </c>
      <c r="O867" s="9"/>
      <c r="P867" s="9"/>
      <c r="Q867" s="9"/>
      <c r="S867" s="14"/>
      <c r="T867" s="11"/>
      <c r="U867" s="11"/>
      <c r="V867" s="17">
        <f>COUNTA(TableAllYears[[#This Row],[Thermal Cycling]:[PID+ (2014)]])</f>
        <v>2</v>
      </c>
      <c r="W867" s="9" t="s">
        <v>495</v>
      </c>
      <c r="X867" s="9"/>
      <c r="Y867" s="9"/>
      <c r="Z867" s="9"/>
      <c r="AA867" s="9" t="s">
        <v>45</v>
      </c>
      <c r="AB867" s="9"/>
      <c r="AC867" s="9"/>
      <c r="AD867" s="9"/>
    </row>
    <row r="868" spans="1:30" x14ac:dyDescent="0.3">
      <c r="A868">
        <v>2020</v>
      </c>
      <c r="B868" t="s">
        <v>603</v>
      </c>
      <c r="C868" t="s">
        <v>602</v>
      </c>
      <c r="L868" s="9"/>
      <c r="M868" s="9" t="s">
        <v>193</v>
      </c>
      <c r="N868" s="9" t="s">
        <v>193</v>
      </c>
      <c r="O868" s="9"/>
      <c r="P868" s="9"/>
      <c r="Q868" s="9"/>
      <c r="S868" s="14"/>
      <c r="T868" s="11"/>
      <c r="U868" s="11"/>
      <c r="V868" s="17">
        <f>COUNTA(TableAllYears[[#This Row],[Thermal Cycling]:[PID+ (2014)]])</f>
        <v>2</v>
      </c>
      <c r="W868" s="9" t="s">
        <v>495</v>
      </c>
      <c r="X868" s="9"/>
      <c r="Y868" s="9"/>
      <c r="Z868" s="9"/>
      <c r="AA868" s="9" t="s">
        <v>45</v>
      </c>
      <c r="AB868" s="9"/>
      <c r="AC868" s="9"/>
      <c r="AD868" s="9"/>
    </row>
    <row r="869" spans="1:30" x14ac:dyDescent="0.3">
      <c r="A869">
        <v>2018</v>
      </c>
      <c r="B869" t="s">
        <v>678</v>
      </c>
      <c r="C869" t="s">
        <v>677</v>
      </c>
      <c r="L869" s="9"/>
      <c r="M869" s="9" t="s">
        <v>193</v>
      </c>
      <c r="N869" s="9"/>
      <c r="O869" s="9" t="s">
        <v>193</v>
      </c>
      <c r="P869" s="9" t="s">
        <v>193</v>
      </c>
      <c r="Q869" s="9"/>
      <c r="S869" s="14"/>
      <c r="T869" s="11"/>
      <c r="U869" s="11"/>
      <c r="V869" s="17">
        <f>COUNTA(TableAllYears[[#This Row],[Thermal Cycling]:[PID+ (2014)]])</f>
        <v>3</v>
      </c>
      <c r="W869" s="9" t="s">
        <v>701</v>
      </c>
      <c r="X869" s="9"/>
      <c r="Y869" s="9"/>
      <c r="Z869" s="9"/>
      <c r="AA869" s="9" t="s">
        <v>476</v>
      </c>
      <c r="AB869" s="9"/>
      <c r="AC869" s="9"/>
      <c r="AD869" s="9"/>
    </row>
    <row r="870" spans="1:30" x14ac:dyDescent="0.3">
      <c r="A870">
        <v>2017</v>
      </c>
      <c r="B870" t="s">
        <v>727</v>
      </c>
      <c r="C870" t="s">
        <v>677</v>
      </c>
      <c r="L870" s="9"/>
      <c r="M870" s="9"/>
      <c r="N870" s="9" t="s">
        <v>193</v>
      </c>
      <c r="O870" s="9" t="s">
        <v>193</v>
      </c>
      <c r="P870" s="9" t="s">
        <v>193</v>
      </c>
      <c r="Q870" s="9"/>
      <c r="S870" s="14"/>
      <c r="T870" s="11"/>
      <c r="U870" s="11"/>
      <c r="V870" s="17">
        <f>COUNTA(TableAllYears[[#This Row],[Thermal Cycling]:[PID+ (2014)]])</f>
        <v>3</v>
      </c>
      <c r="W870" s="9" t="s">
        <v>701</v>
      </c>
      <c r="X870" s="9"/>
      <c r="Y870" s="9"/>
      <c r="Z870" s="9"/>
      <c r="AA870" s="9" t="s">
        <v>476</v>
      </c>
      <c r="AB870" s="9"/>
      <c r="AC870" s="9"/>
      <c r="AD870" s="9"/>
    </row>
    <row r="871" spans="1:30" x14ac:dyDescent="0.3">
      <c r="A871" s="9">
        <v>2024</v>
      </c>
      <c r="B871" s="9" t="s">
        <v>855</v>
      </c>
      <c r="C871" s="9" t="s">
        <v>150</v>
      </c>
      <c r="D871" t="s">
        <v>430</v>
      </c>
      <c r="E871">
        <v>430</v>
      </c>
      <c r="F871">
        <v>475</v>
      </c>
      <c r="G871" s="9" t="s">
        <v>28</v>
      </c>
      <c r="H871" s="9" t="s">
        <v>55</v>
      </c>
      <c r="I871" s="9"/>
      <c r="J871" s="9"/>
      <c r="K871" s="9">
        <v>182</v>
      </c>
      <c r="L871" s="9">
        <v>91</v>
      </c>
      <c r="M871" s="9" t="s">
        <v>193</v>
      </c>
      <c r="N871" s="9" t="s">
        <v>193</v>
      </c>
      <c r="O871" s="9" t="s">
        <v>193</v>
      </c>
      <c r="P871" s="9"/>
      <c r="Q871" s="9" t="s">
        <v>193</v>
      </c>
      <c r="S871" s="14">
        <v>40</v>
      </c>
      <c r="T871" s="11"/>
      <c r="U871" s="11"/>
      <c r="V871" s="17">
        <f>COUNTA(TableAllYears[[#This Row],[Thermal Cycling]:[PID+ (2014)]])</f>
        <v>5</v>
      </c>
      <c r="W871" t="s">
        <v>148</v>
      </c>
      <c r="AA871" s="9" t="s">
        <v>30</v>
      </c>
      <c r="AB871" s="9"/>
      <c r="AC871" s="9"/>
      <c r="AD871" s="9"/>
    </row>
    <row r="872" spans="1:30" x14ac:dyDescent="0.3">
      <c r="A872" s="9">
        <v>2024</v>
      </c>
      <c r="B872" s="9" t="s">
        <v>857</v>
      </c>
      <c r="C872" s="9" t="s">
        <v>150</v>
      </c>
      <c r="D872" t="s">
        <v>431</v>
      </c>
      <c r="E872">
        <v>580</v>
      </c>
      <c r="F872">
        <v>625</v>
      </c>
      <c r="G872" s="9" t="s">
        <v>28</v>
      </c>
      <c r="H872" s="9" t="s">
        <v>55</v>
      </c>
      <c r="I872" s="9"/>
      <c r="J872" s="9"/>
      <c r="K872" s="9">
        <v>182</v>
      </c>
      <c r="L872" s="9">
        <v>91</v>
      </c>
      <c r="M872" s="9" t="s">
        <v>193</v>
      </c>
      <c r="N872" s="9" t="s">
        <v>193</v>
      </c>
      <c r="O872" s="9" t="s">
        <v>193</v>
      </c>
      <c r="P872" s="9"/>
      <c r="Q872" s="9" t="s">
        <v>193</v>
      </c>
      <c r="S872" s="14">
        <v>40</v>
      </c>
      <c r="T872" s="11"/>
      <c r="U872" s="11"/>
      <c r="V872" s="17">
        <f>COUNTA(TableAllYears[[#This Row],[Thermal Cycling]:[PID+ (2014)]])</f>
        <v>5</v>
      </c>
      <c r="W872" t="s">
        <v>148</v>
      </c>
      <c r="AA872" s="9" t="s">
        <v>30</v>
      </c>
      <c r="AB872" s="9"/>
      <c r="AC872" s="9"/>
      <c r="AD872" s="9"/>
    </row>
    <row r="873" spans="1:30" x14ac:dyDescent="0.3">
      <c r="A873">
        <v>2022</v>
      </c>
      <c r="B873" t="s">
        <v>781</v>
      </c>
      <c r="C873" t="s">
        <v>150</v>
      </c>
      <c r="D873" t="s">
        <v>46</v>
      </c>
      <c r="E873">
        <v>405</v>
      </c>
      <c r="F873">
        <v>450</v>
      </c>
      <c r="G873" t="s">
        <v>32</v>
      </c>
      <c r="H873" t="s">
        <v>13</v>
      </c>
      <c r="I873">
        <v>120</v>
      </c>
      <c r="J873" t="s">
        <v>29</v>
      </c>
      <c r="K873">
        <v>182</v>
      </c>
      <c r="L873" s="9"/>
      <c r="M873" s="9" t="s">
        <v>193</v>
      </c>
      <c r="N873" s="9"/>
      <c r="O873" s="9" t="s">
        <v>193</v>
      </c>
      <c r="P873" s="9" t="s">
        <v>193</v>
      </c>
      <c r="Q873" s="9" t="s">
        <v>193</v>
      </c>
      <c r="S873" s="14"/>
      <c r="T873" s="11"/>
      <c r="U873" s="11"/>
      <c r="V873" s="17">
        <f>COUNTA(TableAllYears[[#This Row],[Thermal Cycling]:[PID+ (2014)]])</f>
        <v>4</v>
      </c>
      <c r="W873" s="9" t="s">
        <v>148</v>
      </c>
      <c r="X873" s="9"/>
      <c r="Y873" s="9"/>
      <c r="Z873" s="9"/>
      <c r="AA873" s="9" t="s">
        <v>30</v>
      </c>
      <c r="AB873" s="9"/>
      <c r="AC873" s="9"/>
      <c r="AD873" s="9"/>
    </row>
    <row r="874" spans="1:30" x14ac:dyDescent="0.3">
      <c r="A874">
        <v>2022</v>
      </c>
      <c r="B874" t="s">
        <v>782</v>
      </c>
      <c r="C874" t="s">
        <v>150</v>
      </c>
      <c r="D874" t="s">
        <v>46</v>
      </c>
      <c r="E874">
        <v>405</v>
      </c>
      <c r="F874">
        <v>450</v>
      </c>
      <c r="G874" t="s">
        <v>32</v>
      </c>
      <c r="H874" t="s">
        <v>13</v>
      </c>
      <c r="I874">
        <v>120</v>
      </c>
      <c r="J874" t="s">
        <v>29</v>
      </c>
      <c r="K874">
        <v>182</v>
      </c>
      <c r="L874" s="9"/>
      <c r="M874" s="9" t="s">
        <v>193</v>
      </c>
      <c r="N874" s="9"/>
      <c r="O874" s="9" t="s">
        <v>193</v>
      </c>
      <c r="P874" s="9" t="s">
        <v>193</v>
      </c>
      <c r="Q874" s="9" t="s">
        <v>193</v>
      </c>
      <c r="S874" s="14"/>
      <c r="T874" s="11"/>
      <c r="U874" s="11"/>
      <c r="V874" s="17">
        <f>COUNTA(TableAllYears[[#This Row],[Thermal Cycling]:[PID+ (2014)]])</f>
        <v>4</v>
      </c>
      <c r="W874" s="9" t="s">
        <v>148</v>
      </c>
      <c r="X874" s="9"/>
      <c r="Y874" s="9"/>
      <c r="Z874" s="9"/>
      <c r="AA874" s="9" t="s">
        <v>30</v>
      </c>
      <c r="AB874" s="9"/>
      <c r="AC874" s="9"/>
      <c r="AD874" s="9"/>
    </row>
    <row r="875" spans="1:30" x14ac:dyDescent="0.3">
      <c r="A875">
        <v>2022</v>
      </c>
      <c r="B875" t="s">
        <v>152</v>
      </c>
      <c r="C875" t="s">
        <v>150</v>
      </c>
      <c r="D875" t="s">
        <v>46</v>
      </c>
      <c r="E875">
        <v>405</v>
      </c>
      <c r="F875">
        <v>450</v>
      </c>
      <c r="G875" t="s">
        <v>32</v>
      </c>
      <c r="H875" t="s">
        <v>13</v>
      </c>
      <c r="I875">
        <v>144</v>
      </c>
      <c r="J875" t="s">
        <v>29</v>
      </c>
      <c r="K875">
        <v>182</v>
      </c>
      <c r="L875" s="9"/>
      <c r="M875" s="9" t="s">
        <v>193</v>
      </c>
      <c r="N875" s="9"/>
      <c r="O875" s="9" t="s">
        <v>193</v>
      </c>
      <c r="P875" s="9" t="s">
        <v>193</v>
      </c>
      <c r="Q875" s="9" t="s">
        <v>193</v>
      </c>
      <c r="S875" s="14"/>
      <c r="T875" s="11"/>
      <c r="U875" s="11"/>
      <c r="V875" s="17">
        <f>COUNTA(TableAllYears[[#This Row],[Thermal Cycling]:[PID+ (2014)]])</f>
        <v>4</v>
      </c>
      <c r="W875" s="9" t="s">
        <v>148</v>
      </c>
      <c r="X875" s="9"/>
      <c r="Y875" s="9"/>
      <c r="Z875" s="9"/>
      <c r="AA875" s="9" t="s">
        <v>30</v>
      </c>
      <c r="AB875" s="9"/>
      <c r="AC875" s="9"/>
      <c r="AD875" s="9"/>
    </row>
    <row r="876" spans="1:30" x14ac:dyDescent="0.3">
      <c r="A876">
        <v>2018</v>
      </c>
      <c r="B876" t="s">
        <v>679</v>
      </c>
      <c r="C876" t="s">
        <v>150</v>
      </c>
      <c r="L876" s="9"/>
      <c r="M876" s="9" t="s">
        <v>193</v>
      </c>
      <c r="N876" s="9" t="s">
        <v>193</v>
      </c>
      <c r="O876" s="9" t="s">
        <v>193</v>
      </c>
      <c r="P876" s="9" t="s">
        <v>193</v>
      </c>
      <c r="Q876" s="9"/>
      <c r="S876" s="14"/>
      <c r="T876" s="11"/>
      <c r="U876" s="11"/>
      <c r="V876" s="17">
        <f>COUNTA(TableAllYears[[#This Row],[Thermal Cycling]:[PID+ (2014)]])</f>
        <v>4</v>
      </c>
      <c r="W876" s="9" t="s">
        <v>148</v>
      </c>
      <c r="X876" s="9"/>
      <c r="Y876" s="9"/>
      <c r="Z876" s="9"/>
      <c r="AA876" s="9" t="s">
        <v>30</v>
      </c>
      <c r="AB876" s="9"/>
      <c r="AC876" s="9"/>
      <c r="AD876" s="9"/>
    </row>
    <row r="877" spans="1:30" x14ac:dyDescent="0.3">
      <c r="A877">
        <v>2014</v>
      </c>
      <c r="C877" t="s">
        <v>150</v>
      </c>
      <c r="L877" s="9"/>
      <c r="M877" s="9" t="s">
        <v>193</v>
      </c>
      <c r="N877" s="9" t="s">
        <v>193</v>
      </c>
      <c r="O877" s="9"/>
      <c r="P877" s="9"/>
      <c r="Q877" s="9"/>
      <c r="S877" s="14"/>
      <c r="T877" s="11"/>
      <c r="U877" s="11" t="s">
        <v>193</v>
      </c>
      <c r="V877" s="17">
        <f>COUNTA(TableAllYears[[#This Row],[Thermal Cycling]:[PID+ (2014)]])</f>
        <v>3</v>
      </c>
      <c r="W877" s="9"/>
      <c r="X877" s="9"/>
      <c r="Y877" s="9"/>
      <c r="Z877" s="9"/>
      <c r="AA877" s="9"/>
      <c r="AB877" s="9"/>
      <c r="AC877" s="9"/>
      <c r="AD877" s="9"/>
    </row>
    <row r="878" spans="1:30" x14ac:dyDescent="0.3">
      <c r="A878" s="9">
        <v>2024</v>
      </c>
      <c r="B878" s="9" t="s">
        <v>859</v>
      </c>
      <c r="C878" s="9" t="s">
        <v>150</v>
      </c>
      <c r="D878" t="s">
        <v>431</v>
      </c>
      <c r="E878">
        <v>580</v>
      </c>
      <c r="F878">
        <v>625</v>
      </c>
      <c r="G878" s="9" t="s">
        <v>28</v>
      </c>
      <c r="H878" s="9" t="s">
        <v>55</v>
      </c>
      <c r="I878" s="9"/>
      <c r="J878" s="9"/>
      <c r="K878" s="9">
        <v>182</v>
      </c>
      <c r="L878" s="9">
        <v>91</v>
      </c>
      <c r="M878" s="9"/>
      <c r="N878" s="9" t="s">
        <v>193</v>
      </c>
      <c r="O878" s="9"/>
      <c r="P878" s="9"/>
      <c r="Q878" s="9" t="s">
        <v>193</v>
      </c>
      <c r="S878" s="14"/>
      <c r="T878" s="11"/>
      <c r="U878" s="11"/>
      <c r="V878" s="17">
        <f>COUNTA(TableAllYears[[#This Row],[Thermal Cycling]:[PID+ (2014)]])</f>
        <v>2</v>
      </c>
      <c r="W878" t="s">
        <v>148</v>
      </c>
      <c r="AA878" s="9" t="s">
        <v>30</v>
      </c>
      <c r="AB878" s="9"/>
      <c r="AC878" s="9"/>
      <c r="AD878" s="9"/>
    </row>
    <row r="879" spans="1:30" x14ac:dyDescent="0.3">
      <c r="A879">
        <v>2020</v>
      </c>
      <c r="B879" t="s">
        <v>608</v>
      </c>
      <c r="C879" t="s">
        <v>150</v>
      </c>
      <c r="L879" s="9"/>
      <c r="M879" s="9" t="s">
        <v>193</v>
      </c>
      <c r="N879" s="9"/>
      <c r="O879" s="9"/>
      <c r="P879" s="9" t="s">
        <v>193</v>
      </c>
      <c r="Q879" s="9"/>
      <c r="S879" s="14"/>
      <c r="T879" s="11"/>
      <c r="U879" s="11"/>
      <c r="V879" s="17">
        <f>COUNTA(TableAllYears[[#This Row],[Thermal Cycling]:[PID+ (2014)]])</f>
        <v>2</v>
      </c>
      <c r="W879" s="9" t="s">
        <v>148</v>
      </c>
      <c r="X879" s="9"/>
      <c r="Y879" s="9"/>
      <c r="Z879" s="9"/>
      <c r="AA879" s="9" t="s">
        <v>30</v>
      </c>
      <c r="AB879" s="9"/>
      <c r="AC879" s="9"/>
      <c r="AD879" s="9"/>
    </row>
    <row r="880" spans="1:30" x14ac:dyDescent="0.3">
      <c r="A880">
        <v>2020</v>
      </c>
      <c r="B880" t="s">
        <v>607</v>
      </c>
      <c r="C880" t="s">
        <v>150</v>
      </c>
      <c r="L880" s="9"/>
      <c r="M880" s="9" t="s">
        <v>193</v>
      </c>
      <c r="N880" s="9"/>
      <c r="O880" s="9"/>
      <c r="P880" s="9" t="s">
        <v>193</v>
      </c>
      <c r="Q880" s="9"/>
      <c r="S880" s="14"/>
      <c r="T880" s="11"/>
      <c r="U880" s="11"/>
      <c r="V880" s="17">
        <f>COUNTA(TableAllYears[[#This Row],[Thermal Cycling]:[PID+ (2014)]])</f>
        <v>2</v>
      </c>
      <c r="W880" s="9" t="s">
        <v>148</v>
      </c>
      <c r="X880" s="9"/>
      <c r="Y880" s="9"/>
      <c r="Z880" s="9"/>
      <c r="AA880" s="9" t="s">
        <v>30</v>
      </c>
      <c r="AB880" s="9"/>
      <c r="AC880" s="9"/>
      <c r="AD880" s="9"/>
    </row>
    <row r="881" spans="1:30" x14ac:dyDescent="0.3">
      <c r="A881" s="9">
        <v>2024</v>
      </c>
      <c r="B881" s="9" t="s">
        <v>856</v>
      </c>
      <c r="C881" s="9" t="s">
        <v>150</v>
      </c>
      <c r="D881" t="s">
        <v>430</v>
      </c>
      <c r="E881">
        <v>430</v>
      </c>
      <c r="F881">
        <v>475</v>
      </c>
      <c r="G881" s="9" t="s">
        <v>32</v>
      </c>
      <c r="H881" s="9" t="s">
        <v>55</v>
      </c>
      <c r="I881" s="9"/>
      <c r="J881" s="9"/>
      <c r="K881" s="9">
        <v>182</v>
      </c>
      <c r="L881" s="9">
        <v>91</v>
      </c>
      <c r="M881" s="9"/>
      <c r="N881" s="9"/>
      <c r="O881" s="9"/>
      <c r="P881" s="9"/>
      <c r="Q881" s="9" t="s">
        <v>193</v>
      </c>
      <c r="S881" s="14"/>
      <c r="T881" s="11"/>
      <c r="U881" s="11"/>
      <c r="V881" s="17">
        <f>COUNTA(TableAllYears[[#This Row],[Thermal Cycling]:[PID+ (2014)]])</f>
        <v>1</v>
      </c>
      <c r="W881" t="s">
        <v>148</v>
      </c>
      <c r="AA881" s="9" t="s">
        <v>30</v>
      </c>
      <c r="AB881" s="9"/>
      <c r="AC881" s="9"/>
      <c r="AD881" s="9"/>
    </row>
    <row r="882" spans="1:30" x14ac:dyDescent="0.3">
      <c r="A882" s="9">
        <v>2024</v>
      </c>
      <c r="B882" s="9" t="s">
        <v>858</v>
      </c>
      <c r="C882" s="9" t="s">
        <v>150</v>
      </c>
      <c r="D882" t="s">
        <v>431</v>
      </c>
      <c r="E882">
        <v>580</v>
      </c>
      <c r="F882">
        <v>625</v>
      </c>
      <c r="G882" s="9" t="s">
        <v>32</v>
      </c>
      <c r="H882" s="9" t="s">
        <v>55</v>
      </c>
      <c r="I882" s="9"/>
      <c r="J882" s="9"/>
      <c r="K882" s="9">
        <v>182</v>
      </c>
      <c r="L882" s="9">
        <v>91</v>
      </c>
      <c r="M882" s="9"/>
      <c r="N882" s="9"/>
      <c r="O882" s="9"/>
      <c r="P882" s="9"/>
      <c r="Q882" s="9" t="s">
        <v>193</v>
      </c>
      <c r="S882" s="14"/>
      <c r="T882" s="11"/>
      <c r="U882" s="11"/>
      <c r="V882" s="17">
        <f>COUNTA(TableAllYears[[#This Row],[Thermal Cycling]:[PID+ (2014)]])</f>
        <v>1</v>
      </c>
      <c r="W882" t="s">
        <v>148</v>
      </c>
      <c r="AA882" s="9" t="s">
        <v>30</v>
      </c>
      <c r="AB882" s="9"/>
      <c r="AC882" s="9"/>
      <c r="AD882" s="9"/>
    </row>
    <row r="883" spans="1:30" x14ac:dyDescent="0.3">
      <c r="A883">
        <v>2019</v>
      </c>
      <c r="B883" t="s">
        <v>608</v>
      </c>
      <c r="C883" t="s">
        <v>150</v>
      </c>
      <c r="L883" s="9"/>
      <c r="M883" s="9"/>
      <c r="N883" s="9"/>
      <c r="O883" s="9"/>
      <c r="P883" s="9" t="s">
        <v>193</v>
      </c>
      <c r="Q883" s="9"/>
      <c r="S883" s="14"/>
      <c r="T883" s="11"/>
      <c r="U883" s="11"/>
      <c r="V883" s="17">
        <f>COUNTA(TableAllYears[[#This Row],[Thermal Cycling]:[PID+ (2014)]])</f>
        <v>1</v>
      </c>
      <c r="W883" s="9" t="s">
        <v>148</v>
      </c>
      <c r="X883" s="9"/>
      <c r="Y883" s="9"/>
      <c r="Z883" s="9"/>
      <c r="AA883" s="9" t="s">
        <v>30</v>
      </c>
      <c r="AB883" s="9"/>
      <c r="AC883" s="9"/>
      <c r="AD883" s="9"/>
    </row>
    <row r="884" spans="1:30" x14ac:dyDescent="0.3">
      <c r="A884">
        <v>2019</v>
      </c>
      <c r="B884" t="s">
        <v>607</v>
      </c>
      <c r="C884" t="s">
        <v>150</v>
      </c>
      <c r="L884" s="9"/>
      <c r="M884" s="9"/>
      <c r="N884" s="9"/>
      <c r="O884" s="9"/>
      <c r="P884" s="9" t="s">
        <v>193</v>
      </c>
      <c r="Q884" s="9"/>
      <c r="S884" s="14"/>
      <c r="T884" s="11"/>
      <c r="U884" s="11"/>
      <c r="V884" s="17">
        <f>COUNTA(TableAllYears[[#This Row],[Thermal Cycling]:[PID+ (2014)]])</f>
        <v>1</v>
      </c>
      <c r="W884" s="9" t="s">
        <v>148</v>
      </c>
      <c r="X884" s="9"/>
      <c r="Y884" s="9"/>
      <c r="Z884" s="9"/>
      <c r="AA884" s="9" t="s">
        <v>30</v>
      </c>
      <c r="AB884" s="9"/>
      <c r="AC884" s="9"/>
      <c r="AD884" s="9"/>
    </row>
    <row r="885" spans="1:30" x14ac:dyDescent="0.3">
      <c r="A885">
        <v>2023</v>
      </c>
      <c r="B885" t="s">
        <v>268</v>
      </c>
      <c r="C885" t="s">
        <v>153</v>
      </c>
      <c r="D885" t="s">
        <v>429</v>
      </c>
      <c r="E885">
        <v>530</v>
      </c>
      <c r="F885">
        <v>575</v>
      </c>
      <c r="G885" t="s">
        <v>28</v>
      </c>
      <c r="H885" t="s">
        <v>13</v>
      </c>
      <c r="I885">
        <v>144</v>
      </c>
      <c r="K885">
        <v>182</v>
      </c>
      <c r="L885" s="9"/>
      <c r="M885" s="9" t="s">
        <v>193</v>
      </c>
      <c r="N885" s="9" t="s">
        <v>193</v>
      </c>
      <c r="O885" s="9" t="s">
        <v>193</v>
      </c>
      <c r="P885" s="9" t="s">
        <v>193</v>
      </c>
      <c r="Q885" s="9" t="s">
        <v>193</v>
      </c>
      <c r="R885" t="s">
        <v>193</v>
      </c>
      <c r="S885" s="14"/>
      <c r="T885" s="11"/>
      <c r="U885" s="11"/>
      <c r="V885" s="17">
        <f>COUNTA(TableAllYears[[#This Row],[Thermal Cycling]:[PID+ (2014)]])</f>
        <v>6</v>
      </c>
      <c r="W885" s="9" t="s">
        <v>451</v>
      </c>
      <c r="X885" s="9"/>
      <c r="Y885" s="9"/>
      <c r="Z885" s="9"/>
      <c r="AA885" s="9" t="s">
        <v>30</v>
      </c>
      <c r="AB885" s="9"/>
      <c r="AC885" s="9"/>
      <c r="AD885" s="9"/>
    </row>
    <row r="886" spans="1:30" x14ac:dyDescent="0.3">
      <c r="A886">
        <v>2023</v>
      </c>
      <c r="B886" t="s">
        <v>267</v>
      </c>
      <c r="C886" t="s">
        <v>153</v>
      </c>
      <c r="D886" t="s">
        <v>434</v>
      </c>
      <c r="E886">
        <v>480</v>
      </c>
      <c r="F886">
        <v>525</v>
      </c>
      <c r="G886" t="s">
        <v>28</v>
      </c>
      <c r="H886" t="s">
        <v>13</v>
      </c>
      <c r="I886">
        <v>132</v>
      </c>
      <c r="K886">
        <v>182</v>
      </c>
      <c r="L886" s="9"/>
      <c r="M886" s="9" t="s">
        <v>193</v>
      </c>
      <c r="N886" s="9" t="s">
        <v>193</v>
      </c>
      <c r="O886" s="9" t="s">
        <v>193</v>
      </c>
      <c r="P886" s="9" t="s">
        <v>193</v>
      </c>
      <c r="Q886" s="9" t="s">
        <v>193</v>
      </c>
      <c r="S886" s="14"/>
      <c r="T886" s="11"/>
      <c r="U886" s="11"/>
      <c r="V886" s="17">
        <f>COUNTA(TableAllYears[[#This Row],[Thermal Cycling]:[PID+ (2014)]])</f>
        <v>5</v>
      </c>
      <c r="W886" s="9" t="s">
        <v>451</v>
      </c>
      <c r="X886" s="9"/>
      <c r="Y886" s="9"/>
      <c r="Z886" s="9"/>
      <c r="AA886" s="9" t="s">
        <v>30</v>
      </c>
      <c r="AB886" s="9"/>
      <c r="AC886" s="9"/>
      <c r="AD886" s="9"/>
    </row>
    <row r="887" spans="1:30" x14ac:dyDescent="0.3">
      <c r="A887">
        <v>2022</v>
      </c>
      <c r="B887" t="s">
        <v>154</v>
      </c>
      <c r="C887" t="s">
        <v>153</v>
      </c>
      <c r="D887" t="s">
        <v>10</v>
      </c>
      <c r="E887">
        <v>305</v>
      </c>
      <c r="F887">
        <v>350</v>
      </c>
      <c r="G887" t="s">
        <v>28</v>
      </c>
      <c r="H887" t="s">
        <v>13</v>
      </c>
      <c r="I887">
        <v>144</v>
      </c>
      <c r="J887" t="s">
        <v>29</v>
      </c>
      <c r="K887">
        <v>158.75</v>
      </c>
      <c r="L887" s="9"/>
      <c r="M887" s="9" t="s">
        <v>193</v>
      </c>
      <c r="N887" s="9" t="s">
        <v>193</v>
      </c>
      <c r="O887" s="9" t="s">
        <v>193</v>
      </c>
      <c r="P887" s="9" t="s">
        <v>193</v>
      </c>
      <c r="Q887" s="9" t="s">
        <v>193</v>
      </c>
      <c r="S887" s="14"/>
      <c r="T887" s="11"/>
      <c r="U887" s="11"/>
      <c r="V887" s="17">
        <f>COUNTA(TableAllYears[[#This Row],[Thermal Cycling]:[PID+ (2014)]])</f>
        <v>5</v>
      </c>
      <c r="W887" s="9" t="s">
        <v>494</v>
      </c>
      <c r="X887" s="9" t="s">
        <v>451</v>
      </c>
      <c r="Y887" s="9"/>
      <c r="Z887" s="9"/>
      <c r="AA887" s="9" t="s">
        <v>440</v>
      </c>
      <c r="AB887" s="9" t="s">
        <v>30</v>
      </c>
      <c r="AC887" s="9"/>
      <c r="AD887" s="9"/>
    </row>
    <row r="888" spans="1:30" x14ac:dyDescent="0.3">
      <c r="A888">
        <v>2022</v>
      </c>
      <c r="B888" t="s">
        <v>155</v>
      </c>
      <c r="C888" t="s">
        <v>153</v>
      </c>
      <c r="D888" t="s">
        <v>12</v>
      </c>
      <c r="E888">
        <v>355</v>
      </c>
      <c r="F888">
        <v>400</v>
      </c>
      <c r="G888" t="s">
        <v>28</v>
      </c>
      <c r="H888" t="s">
        <v>13</v>
      </c>
      <c r="I888">
        <v>144</v>
      </c>
      <c r="J888" t="s">
        <v>29</v>
      </c>
      <c r="K888">
        <v>158.75</v>
      </c>
      <c r="L888" s="9"/>
      <c r="M888" s="9" t="s">
        <v>193</v>
      </c>
      <c r="N888" s="9" t="s">
        <v>193</v>
      </c>
      <c r="O888" s="9" t="s">
        <v>193</v>
      </c>
      <c r="P888" s="9" t="s">
        <v>193</v>
      </c>
      <c r="Q888" s="9" t="s">
        <v>193</v>
      </c>
      <c r="S888" s="14"/>
      <c r="T888" s="11"/>
      <c r="U888" s="11"/>
      <c r="V888" s="17">
        <f>COUNTA(TableAllYears[[#This Row],[Thermal Cycling]:[PID+ (2014)]])</f>
        <v>5</v>
      </c>
      <c r="W888" s="9" t="s">
        <v>494</v>
      </c>
      <c r="X888" s="9" t="s">
        <v>451</v>
      </c>
      <c r="Y888" s="9"/>
      <c r="Z888" s="9"/>
      <c r="AA888" s="9" t="s">
        <v>440</v>
      </c>
      <c r="AB888" s="9" t="s">
        <v>30</v>
      </c>
      <c r="AC888" s="9"/>
      <c r="AD888" s="9"/>
    </row>
    <row r="889" spans="1:30" x14ac:dyDescent="0.3">
      <c r="A889">
        <v>2017</v>
      </c>
      <c r="B889" t="s">
        <v>715</v>
      </c>
      <c r="C889" t="s">
        <v>153</v>
      </c>
      <c r="L889" s="9"/>
      <c r="M889" s="9" t="s">
        <v>193</v>
      </c>
      <c r="N889" s="9" t="s">
        <v>193</v>
      </c>
      <c r="O889" s="9" t="s">
        <v>193</v>
      </c>
      <c r="P889" s="9" t="s">
        <v>193</v>
      </c>
      <c r="Q889" s="9"/>
      <c r="S889" s="14"/>
      <c r="T889" s="11" t="s">
        <v>193</v>
      </c>
      <c r="U889" s="11"/>
      <c r="V889" s="17">
        <f>COUNTA(TableAllYears[[#This Row],[Thermal Cycling]:[PID+ (2014)]])</f>
        <v>5</v>
      </c>
      <c r="W889" s="9" t="s">
        <v>756</v>
      </c>
      <c r="X889" s="9" t="s">
        <v>761</v>
      </c>
      <c r="Y889" s="9"/>
      <c r="Z889" s="9"/>
      <c r="AA889" s="9" t="s">
        <v>30</v>
      </c>
      <c r="AB889" s="9" t="s">
        <v>440</v>
      </c>
      <c r="AC889" s="9"/>
      <c r="AD889" s="9"/>
    </row>
    <row r="890" spans="1:30" x14ac:dyDescent="0.3">
      <c r="A890">
        <v>2017</v>
      </c>
      <c r="B890" t="s">
        <v>714</v>
      </c>
      <c r="C890" t="s">
        <v>153</v>
      </c>
      <c r="L890" s="9"/>
      <c r="M890" s="9" t="s">
        <v>193</v>
      </c>
      <c r="N890" s="9" t="s">
        <v>193</v>
      </c>
      <c r="O890" s="9" t="s">
        <v>193</v>
      </c>
      <c r="P890" s="9" t="s">
        <v>193</v>
      </c>
      <c r="Q890" s="9"/>
      <c r="S890" s="14"/>
      <c r="T890" s="11" t="s">
        <v>193</v>
      </c>
      <c r="U890" s="11"/>
      <c r="V890" s="17">
        <f>COUNTA(TableAllYears[[#This Row],[Thermal Cycling]:[PID+ (2014)]])</f>
        <v>5</v>
      </c>
      <c r="W890" s="9" t="s">
        <v>756</v>
      </c>
      <c r="X890" s="9" t="s">
        <v>761</v>
      </c>
      <c r="Y890" s="9"/>
      <c r="Z890" s="9"/>
      <c r="AA890" s="9" t="s">
        <v>30</v>
      </c>
      <c r="AB890" s="9" t="s">
        <v>440</v>
      </c>
      <c r="AC890" s="9"/>
      <c r="AD890" s="9"/>
    </row>
    <row r="891" spans="1:30" x14ac:dyDescent="0.3">
      <c r="A891">
        <v>2022</v>
      </c>
      <c r="B891" t="s">
        <v>157</v>
      </c>
      <c r="C891" t="s">
        <v>153</v>
      </c>
      <c r="D891" t="s">
        <v>31</v>
      </c>
      <c r="E891">
        <v>455</v>
      </c>
      <c r="F891">
        <v>500</v>
      </c>
      <c r="G891" t="s">
        <v>28</v>
      </c>
      <c r="H891" t="s">
        <v>13</v>
      </c>
      <c r="I891">
        <v>132</v>
      </c>
      <c r="J891" t="s">
        <v>29</v>
      </c>
      <c r="K891">
        <v>182</v>
      </c>
      <c r="L891" s="9"/>
      <c r="M891" s="9"/>
      <c r="N891" s="9" t="s">
        <v>193</v>
      </c>
      <c r="O891" s="9"/>
      <c r="P891" s="9" t="s">
        <v>193</v>
      </c>
      <c r="Q891" s="9" t="s">
        <v>193</v>
      </c>
      <c r="R891" t="s">
        <v>193</v>
      </c>
      <c r="S891" s="14"/>
      <c r="T891" s="11"/>
      <c r="U891" s="11"/>
      <c r="V891" s="17">
        <f>COUNTA(TableAllYears[[#This Row],[Thermal Cycling]:[PID+ (2014)]])</f>
        <v>4</v>
      </c>
      <c r="W891" s="9" t="s">
        <v>494</v>
      </c>
      <c r="X891" s="9" t="s">
        <v>451</v>
      </c>
      <c r="Y891" s="9"/>
      <c r="Z891" s="9"/>
      <c r="AA891" s="9" t="s">
        <v>440</v>
      </c>
      <c r="AB891" s="9" t="s">
        <v>30</v>
      </c>
      <c r="AC891" s="9"/>
      <c r="AD891" s="9"/>
    </row>
    <row r="892" spans="1:30" x14ac:dyDescent="0.3">
      <c r="A892">
        <v>2022</v>
      </c>
      <c r="B892" t="s">
        <v>158</v>
      </c>
      <c r="C892" t="s">
        <v>153</v>
      </c>
      <c r="D892" t="s">
        <v>34</v>
      </c>
      <c r="E892">
        <v>505</v>
      </c>
      <c r="F892">
        <v>550</v>
      </c>
      <c r="G892" t="s">
        <v>28</v>
      </c>
      <c r="H892" t="s">
        <v>13</v>
      </c>
      <c r="I892">
        <v>144</v>
      </c>
      <c r="J892" t="s">
        <v>29</v>
      </c>
      <c r="K892">
        <v>182</v>
      </c>
      <c r="L892" s="9"/>
      <c r="M892" s="9"/>
      <c r="N892" s="9" t="s">
        <v>193</v>
      </c>
      <c r="O892" s="9"/>
      <c r="P892" s="9" t="s">
        <v>193</v>
      </c>
      <c r="Q892" s="9" t="s">
        <v>193</v>
      </c>
      <c r="S892" s="14"/>
      <c r="T892" s="11"/>
      <c r="U892" s="11"/>
      <c r="V892" s="17">
        <f>COUNTA(TableAllYears[[#This Row],[Thermal Cycling]:[PID+ (2014)]])</f>
        <v>3</v>
      </c>
      <c r="W892" s="9" t="s">
        <v>494</v>
      </c>
      <c r="X892" s="9" t="s">
        <v>451</v>
      </c>
      <c r="Y892" s="9"/>
      <c r="Z892" s="9"/>
      <c r="AA892" s="9" t="s">
        <v>440</v>
      </c>
      <c r="AB892" s="9" t="s">
        <v>30</v>
      </c>
      <c r="AC892" s="9"/>
      <c r="AD892" s="9"/>
    </row>
    <row r="893" spans="1:30" x14ac:dyDescent="0.3">
      <c r="A893">
        <v>2022</v>
      </c>
      <c r="B893" t="s">
        <v>159</v>
      </c>
      <c r="C893" t="s">
        <v>153</v>
      </c>
      <c r="D893" t="s">
        <v>27</v>
      </c>
      <c r="E893">
        <v>555</v>
      </c>
      <c r="F893">
        <v>600</v>
      </c>
      <c r="G893" t="s">
        <v>28</v>
      </c>
      <c r="H893" t="s">
        <v>13</v>
      </c>
      <c r="I893">
        <v>156</v>
      </c>
      <c r="J893" t="s">
        <v>29</v>
      </c>
      <c r="K893">
        <v>182</v>
      </c>
      <c r="L893" s="9"/>
      <c r="M893" s="9"/>
      <c r="N893" s="9" t="s">
        <v>193</v>
      </c>
      <c r="O893" s="9"/>
      <c r="P893" s="9" t="s">
        <v>193</v>
      </c>
      <c r="Q893" s="9" t="s">
        <v>193</v>
      </c>
      <c r="S893" s="14"/>
      <c r="T893" s="11"/>
      <c r="U893" s="11"/>
      <c r="V893" s="17">
        <f>COUNTA(TableAllYears[[#This Row],[Thermal Cycling]:[PID+ (2014)]])</f>
        <v>3</v>
      </c>
      <c r="W893" s="9" t="s">
        <v>494</v>
      </c>
      <c r="X893" s="9" t="s">
        <v>451</v>
      </c>
      <c r="Y893" s="9"/>
      <c r="Z893" s="9"/>
      <c r="AA893" s="9" t="s">
        <v>440</v>
      </c>
      <c r="AB893" s="9" t="s">
        <v>30</v>
      </c>
      <c r="AC893" s="9"/>
      <c r="AD893" s="9"/>
    </row>
    <row r="894" spans="1:30" x14ac:dyDescent="0.3">
      <c r="A894">
        <v>2021</v>
      </c>
      <c r="B894" t="s">
        <v>154</v>
      </c>
      <c r="C894" t="s">
        <v>153</v>
      </c>
      <c r="L894" s="9"/>
      <c r="M894" s="9"/>
      <c r="N894" s="9" t="s">
        <v>193</v>
      </c>
      <c r="O894" s="9"/>
      <c r="P894" s="9" t="s">
        <v>193</v>
      </c>
      <c r="Q894" s="9" t="s">
        <v>193</v>
      </c>
      <c r="S894" s="14"/>
      <c r="T894" s="11"/>
      <c r="U894" s="11"/>
      <c r="V894" s="17">
        <f>COUNTA(TableAllYears[[#This Row],[Thermal Cycling]:[PID+ (2014)]])</f>
        <v>3</v>
      </c>
      <c r="W894" s="9"/>
      <c r="X894" s="9"/>
      <c r="Y894" s="9"/>
      <c r="Z894" s="9"/>
      <c r="AA894" s="9"/>
      <c r="AB894" s="9"/>
      <c r="AC894" s="9"/>
      <c r="AD894" s="9"/>
    </row>
    <row r="895" spans="1:30" x14ac:dyDescent="0.3">
      <c r="A895">
        <v>2021</v>
      </c>
      <c r="B895" t="s">
        <v>155</v>
      </c>
      <c r="C895" t="s">
        <v>153</v>
      </c>
      <c r="L895" s="9"/>
      <c r="M895" s="9"/>
      <c r="N895" s="9" t="s">
        <v>193</v>
      </c>
      <c r="O895" s="9"/>
      <c r="P895" s="9" t="s">
        <v>193</v>
      </c>
      <c r="Q895" s="9" t="s">
        <v>193</v>
      </c>
      <c r="S895" s="14"/>
      <c r="T895" s="11"/>
      <c r="U895" s="11"/>
      <c r="V895" s="17">
        <f>COUNTA(TableAllYears[[#This Row],[Thermal Cycling]:[PID+ (2014)]])</f>
        <v>3</v>
      </c>
      <c r="W895" s="9"/>
      <c r="X895" s="9"/>
      <c r="Y895" s="9"/>
      <c r="Z895" s="9"/>
      <c r="AA895" s="9"/>
      <c r="AB895" s="9"/>
      <c r="AC895" s="9"/>
      <c r="AD895" s="9"/>
    </row>
    <row r="896" spans="1:30" x14ac:dyDescent="0.3">
      <c r="A896">
        <v>2022</v>
      </c>
      <c r="B896" t="s">
        <v>156</v>
      </c>
      <c r="C896" t="s">
        <v>153</v>
      </c>
      <c r="D896" t="s">
        <v>46</v>
      </c>
      <c r="E896">
        <v>405</v>
      </c>
      <c r="F896">
        <v>450</v>
      </c>
      <c r="G896" t="s">
        <v>28</v>
      </c>
      <c r="H896" t="s">
        <v>13</v>
      </c>
      <c r="I896">
        <v>120</v>
      </c>
      <c r="J896" t="s">
        <v>29</v>
      </c>
      <c r="K896">
        <v>182</v>
      </c>
      <c r="L896" s="9"/>
      <c r="M896" s="9"/>
      <c r="N896" s="9"/>
      <c r="O896" s="9"/>
      <c r="P896" s="9" t="s">
        <v>193</v>
      </c>
      <c r="Q896" s="9" t="s">
        <v>193</v>
      </c>
      <c r="S896" s="14"/>
      <c r="T896" s="11"/>
      <c r="U896" s="11"/>
      <c r="V896" s="17">
        <f>COUNTA(TableAllYears[[#This Row],[Thermal Cycling]:[PID+ (2014)]])</f>
        <v>2</v>
      </c>
      <c r="W896" s="9" t="s">
        <v>494</v>
      </c>
      <c r="X896" s="9" t="s">
        <v>451</v>
      </c>
      <c r="Y896" s="9"/>
      <c r="Z896" s="9"/>
      <c r="AA896" s="9" t="s">
        <v>440</v>
      </c>
      <c r="AB896" s="9" t="s">
        <v>30</v>
      </c>
      <c r="AC896" s="9"/>
      <c r="AD896" s="9"/>
    </row>
    <row r="897" spans="1:30" x14ac:dyDescent="0.3">
      <c r="A897">
        <v>2023</v>
      </c>
      <c r="B897" t="s">
        <v>269</v>
      </c>
      <c r="C897" t="s">
        <v>153</v>
      </c>
      <c r="D897" t="s">
        <v>192</v>
      </c>
      <c r="E897">
        <v>380</v>
      </c>
      <c r="F897">
        <v>425</v>
      </c>
      <c r="G897" t="s">
        <v>11</v>
      </c>
      <c r="H897" t="s">
        <v>13</v>
      </c>
      <c r="I897">
        <v>108</v>
      </c>
      <c r="K897">
        <v>182</v>
      </c>
      <c r="L897" s="9"/>
      <c r="M897" s="9"/>
      <c r="N897" s="9"/>
      <c r="O897" s="9"/>
      <c r="P897" s="9"/>
      <c r="Q897" s="9" t="s">
        <v>193</v>
      </c>
      <c r="S897" s="14"/>
      <c r="T897" s="11"/>
      <c r="U897" s="11"/>
      <c r="V897" s="17">
        <f>COUNTA(TableAllYears[[#This Row],[Thermal Cycling]:[PID+ (2014)]])</f>
        <v>1</v>
      </c>
      <c r="W897" s="9" t="s">
        <v>451</v>
      </c>
      <c r="X897" s="9"/>
      <c r="Y897" s="9"/>
      <c r="Z897" s="9"/>
      <c r="AA897" s="9" t="s">
        <v>30</v>
      </c>
      <c r="AB897" s="9"/>
      <c r="AC897" s="9"/>
      <c r="AD897" s="9"/>
    </row>
    <row r="898" spans="1:30" x14ac:dyDescent="0.3">
      <c r="A898">
        <v>2023</v>
      </c>
      <c r="B898" t="s">
        <v>270</v>
      </c>
      <c r="C898" t="s">
        <v>153</v>
      </c>
      <c r="D898" t="s">
        <v>429</v>
      </c>
      <c r="E898">
        <v>530</v>
      </c>
      <c r="F898">
        <v>575</v>
      </c>
      <c r="G898" t="s">
        <v>11</v>
      </c>
      <c r="H898" t="s">
        <v>13</v>
      </c>
      <c r="I898">
        <v>144</v>
      </c>
      <c r="K898">
        <v>182</v>
      </c>
      <c r="L898" s="9"/>
      <c r="M898" s="9"/>
      <c r="N898" s="9"/>
      <c r="O898" s="9"/>
      <c r="P898" s="9"/>
      <c r="Q898" s="9" t="s">
        <v>193</v>
      </c>
      <c r="S898" s="14"/>
      <c r="T898" s="11"/>
      <c r="U898" s="11"/>
      <c r="V898" s="17">
        <f>COUNTA(TableAllYears[[#This Row],[Thermal Cycling]:[PID+ (2014)]])</f>
        <v>1</v>
      </c>
      <c r="W898" s="9" t="s">
        <v>451</v>
      </c>
      <c r="X898" s="9"/>
      <c r="Y898" s="9"/>
      <c r="Z898" s="9"/>
      <c r="AA898" s="9" t="s">
        <v>30</v>
      </c>
      <c r="AB898" s="9"/>
      <c r="AC898" s="9"/>
      <c r="AD898" s="9"/>
    </row>
    <row r="899" spans="1:30" x14ac:dyDescent="0.3">
      <c r="A899" s="9">
        <v>2024</v>
      </c>
      <c r="B899" s="9" t="s">
        <v>1090</v>
      </c>
      <c r="C899" s="9" t="s">
        <v>1088</v>
      </c>
      <c r="D899" t="s">
        <v>429</v>
      </c>
      <c r="E899">
        <v>530</v>
      </c>
      <c r="F899">
        <v>575</v>
      </c>
      <c r="G899" s="9" t="s">
        <v>11</v>
      </c>
      <c r="H899" s="9" t="s">
        <v>13</v>
      </c>
      <c r="I899" s="9"/>
      <c r="J899" s="9"/>
      <c r="K899" s="9">
        <v>182</v>
      </c>
      <c r="L899" s="9">
        <v>91</v>
      </c>
      <c r="M899" s="9" t="s">
        <v>193</v>
      </c>
      <c r="N899" s="9"/>
      <c r="O899" s="9"/>
      <c r="P899" s="9" t="s">
        <v>193</v>
      </c>
      <c r="Q899" s="9" t="s">
        <v>193</v>
      </c>
      <c r="S899" s="14">
        <v>50</v>
      </c>
      <c r="T899" s="11"/>
      <c r="U899" s="11"/>
      <c r="V899" s="17">
        <f>COUNTA(TableAllYears[[#This Row],[Thermal Cycling]:[PID+ (2014)]])</f>
        <v>4</v>
      </c>
      <c r="W899" t="s">
        <v>462</v>
      </c>
      <c r="AA899" s="9" t="s">
        <v>16</v>
      </c>
      <c r="AB899" s="9"/>
      <c r="AC899" s="9"/>
      <c r="AD899" s="9"/>
    </row>
    <row r="900" spans="1:30" x14ac:dyDescent="0.3">
      <c r="A900" s="9">
        <v>2024</v>
      </c>
      <c r="B900" s="9" t="s">
        <v>1093</v>
      </c>
      <c r="C900" s="9" t="s">
        <v>1088</v>
      </c>
      <c r="D900" t="s">
        <v>430</v>
      </c>
      <c r="E900">
        <v>430</v>
      </c>
      <c r="F900">
        <v>475</v>
      </c>
      <c r="G900" s="9" t="s">
        <v>11</v>
      </c>
      <c r="H900" s="9" t="s">
        <v>13</v>
      </c>
      <c r="I900" s="9"/>
      <c r="J900" s="9"/>
      <c r="K900" s="9">
        <v>182</v>
      </c>
      <c r="L900" s="9">
        <v>91</v>
      </c>
      <c r="M900" s="9" t="s">
        <v>193</v>
      </c>
      <c r="N900" s="9"/>
      <c r="O900" s="9"/>
      <c r="P900" s="9" t="s">
        <v>193</v>
      </c>
      <c r="Q900" s="9" t="s">
        <v>193</v>
      </c>
      <c r="S900" s="14">
        <v>50</v>
      </c>
      <c r="T900" s="11"/>
      <c r="U900" s="11"/>
      <c r="V900" s="17">
        <f>COUNTA(TableAllYears[[#This Row],[Thermal Cycling]:[PID+ (2014)]])</f>
        <v>4</v>
      </c>
      <c r="W900" t="s">
        <v>462</v>
      </c>
      <c r="AA900" s="9" t="s">
        <v>16</v>
      </c>
      <c r="AB900" s="9"/>
      <c r="AC900" s="9"/>
      <c r="AD900" s="9"/>
    </row>
    <row r="901" spans="1:30" x14ac:dyDescent="0.3">
      <c r="A901" s="9">
        <v>2024</v>
      </c>
      <c r="B901" s="9" t="s">
        <v>1094</v>
      </c>
      <c r="C901" s="9" t="s">
        <v>1088</v>
      </c>
      <c r="D901" t="s">
        <v>434</v>
      </c>
      <c r="E901">
        <v>480</v>
      </c>
      <c r="F901">
        <v>525</v>
      </c>
      <c r="G901" s="9" t="s">
        <v>11</v>
      </c>
      <c r="H901" s="9" t="s">
        <v>13</v>
      </c>
      <c r="I901" s="9"/>
      <c r="J901" s="9"/>
      <c r="K901" s="9">
        <v>182</v>
      </c>
      <c r="L901" s="9">
        <v>91</v>
      </c>
      <c r="M901" s="9" t="s">
        <v>193</v>
      </c>
      <c r="N901" s="9"/>
      <c r="O901" s="9"/>
      <c r="P901" s="9" t="s">
        <v>193</v>
      </c>
      <c r="Q901" s="9" t="s">
        <v>193</v>
      </c>
      <c r="S901" s="14">
        <v>50</v>
      </c>
      <c r="T901" s="11"/>
      <c r="U901" s="11"/>
      <c r="V901" s="17">
        <f>COUNTA(TableAllYears[[#This Row],[Thermal Cycling]:[PID+ (2014)]])</f>
        <v>4</v>
      </c>
      <c r="W901" t="s">
        <v>462</v>
      </c>
      <c r="AA901" s="9" t="s">
        <v>16</v>
      </c>
      <c r="AB901" s="9"/>
      <c r="AC901" s="9"/>
      <c r="AD901" s="9"/>
    </row>
    <row r="902" spans="1:30" x14ac:dyDescent="0.3">
      <c r="A902" s="9">
        <v>2024</v>
      </c>
      <c r="B902" s="9" t="s">
        <v>1092</v>
      </c>
      <c r="C902" s="9" t="s">
        <v>1088</v>
      </c>
      <c r="D902" t="s">
        <v>431</v>
      </c>
      <c r="E902">
        <v>580</v>
      </c>
      <c r="F902">
        <v>625</v>
      </c>
      <c r="G902" s="9" t="s">
        <v>11</v>
      </c>
      <c r="H902" s="9" t="s">
        <v>13</v>
      </c>
      <c r="I902" s="9"/>
      <c r="J902" s="9"/>
      <c r="K902" s="9">
        <v>182</v>
      </c>
      <c r="L902" s="9">
        <v>91</v>
      </c>
      <c r="M902" s="9"/>
      <c r="N902" s="9"/>
      <c r="O902" s="9"/>
      <c r="P902" s="9" t="s">
        <v>193</v>
      </c>
      <c r="Q902" s="9" t="s">
        <v>193</v>
      </c>
      <c r="S902" s="14"/>
      <c r="T902" s="11"/>
      <c r="U902" s="11"/>
      <c r="V902" s="17">
        <f>COUNTA(TableAllYears[[#This Row],[Thermal Cycling]:[PID+ (2014)]])</f>
        <v>2</v>
      </c>
      <c r="W902" t="s">
        <v>462</v>
      </c>
      <c r="AA902" s="9" t="s">
        <v>16</v>
      </c>
      <c r="AB902" s="9"/>
      <c r="AC902" s="9"/>
      <c r="AD902" s="9"/>
    </row>
    <row r="903" spans="1:30" x14ac:dyDescent="0.3">
      <c r="A903" s="9">
        <v>2024</v>
      </c>
      <c r="B903" s="9" t="s">
        <v>1089</v>
      </c>
      <c r="C903" s="9" t="s">
        <v>1088</v>
      </c>
      <c r="D903" t="s">
        <v>429</v>
      </c>
      <c r="E903">
        <v>530</v>
      </c>
      <c r="F903">
        <v>575</v>
      </c>
      <c r="G903" s="9" t="s">
        <v>28</v>
      </c>
      <c r="H903" s="9" t="s">
        <v>13</v>
      </c>
      <c r="I903" s="9"/>
      <c r="J903" s="9"/>
      <c r="K903" s="9">
        <v>182</v>
      </c>
      <c r="L903" s="9">
        <v>91</v>
      </c>
      <c r="M903" s="9"/>
      <c r="N903" s="9"/>
      <c r="O903" s="9"/>
      <c r="P903" s="9"/>
      <c r="Q903" s="9" t="s">
        <v>193</v>
      </c>
      <c r="S903" s="14"/>
      <c r="T903" s="11"/>
      <c r="U903" s="11"/>
      <c r="V903" s="17">
        <f>COUNTA(TableAllYears[[#This Row],[Thermal Cycling]:[PID+ (2014)]])</f>
        <v>1</v>
      </c>
      <c r="W903" t="s">
        <v>462</v>
      </c>
      <c r="AA903" s="9" t="s">
        <v>16</v>
      </c>
      <c r="AB903" s="9"/>
      <c r="AC903" s="9"/>
      <c r="AD903" s="9"/>
    </row>
    <row r="904" spans="1:30" x14ac:dyDescent="0.3">
      <c r="A904" s="9">
        <v>2024</v>
      </c>
      <c r="B904" s="9" t="s">
        <v>1091</v>
      </c>
      <c r="C904" s="9" t="s">
        <v>1088</v>
      </c>
      <c r="D904" t="s">
        <v>431</v>
      </c>
      <c r="E904">
        <v>580</v>
      </c>
      <c r="F904">
        <v>625</v>
      </c>
      <c r="G904" s="9" t="s">
        <v>28</v>
      </c>
      <c r="H904" s="9" t="s">
        <v>13</v>
      </c>
      <c r="I904" s="9"/>
      <c r="J904" s="9"/>
      <c r="K904" s="9">
        <v>182</v>
      </c>
      <c r="L904" s="9">
        <v>91</v>
      </c>
      <c r="M904" s="9"/>
      <c r="N904" s="9"/>
      <c r="O904" s="9"/>
      <c r="P904" s="9"/>
      <c r="Q904" s="9" t="s">
        <v>193</v>
      </c>
      <c r="S904" s="14"/>
      <c r="T904" s="11"/>
      <c r="U904" s="11"/>
      <c r="V904" s="17">
        <f>COUNTA(TableAllYears[[#This Row],[Thermal Cycling]:[PID+ (2014)]])</f>
        <v>1</v>
      </c>
      <c r="W904" t="s">
        <v>462</v>
      </c>
      <c r="AA904" s="9" t="s">
        <v>16</v>
      </c>
      <c r="AB904" s="9"/>
      <c r="AC904" s="9"/>
      <c r="AD904" s="9"/>
    </row>
    <row r="905" spans="1:30" x14ac:dyDescent="0.3">
      <c r="A905">
        <v>2016</v>
      </c>
      <c r="C905" t="s">
        <v>763</v>
      </c>
      <c r="L905" s="9"/>
      <c r="M905" s="9" t="s">
        <v>193</v>
      </c>
      <c r="N905" s="9" t="s">
        <v>193</v>
      </c>
      <c r="O905" s="9" t="s">
        <v>193</v>
      </c>
      <c r="P905" s="9"/>
      <c r="Q905" s="9"/>
      <c r="S905" s="14"/>
      <c r="T905" s="11" t="s">
        <v>193</v>
      </c>
      <c r="U905" s="11"/>
      <c r="V905" s="17">
        <f>COUNTA(TableAllYears[[#This Row],[Thermal Cycling]:[PID+ (2014)]])</f>
        <v>4</v>
      </c>
      <c r="W905" s="9" t="s">
        <v>655</v>
      </c>
      <c r="X905" s="9"/>
      <c r="Y905" s="9"/>
      <c r="Z905" s="9"/>
      <c r="AA905" s="9" t="s">
        <v>30</v>
      </c>
      <c r="AB905" s="9"/>
      <c r="AC905" s="9"/>
      <c r="AD905" s="9"/>
    </row>
    <row r="906" spans="1:30" x14ac:dyDescent="0.3">
      <c r="A906" s="9">
        <v>2024</v>
      </c>
      <c r="B906" s="9" t="s">
        <v>1103</v>
      </c>
      <c r="C906" s="9" t="s">
        <v>1095</v>
      </c>
      <c r="D906" t="s">
        <v>429</v>
      </c>
      <c r="E906">
        <v>530</v>
      </c>
      <c r="F906">
        <v>575</v>
      </c>
      <c r="G906" s="9" t="s">
        <v>28</v>
      </c>
      <c r="H906" s="9" t="s">
        <v>13</v>
      </c>
      <c r="I906" s="9"/>
      <c r="J906" s="9"/>
      <c r="K906" s="9">
        <v>182</v>
      </c>
      <c r="L906" s="9">
        <v>91</v>
      </c>
      <c r="M906" s="9" t="s">
        <v>193</v>
      </c>
      <c r="N906" s="9" t="s">
        <v>193</v>
      </c>
      <c r="O906" s="9" t="s">
        <v>193</v>
      </c>
      <c r="P906" s="9"/>
      <c r="Q906" s="9" t="s">
        <v>193</v>
      </c>
      <c r="R906" t="s">
        <v>193</v>
      </c>
      <c r="S906" s="14"/>
      <c r="T906" s="11"/>
      <c r="U906" s="11"/>
      <c r="V906" s="17">
        <f>COUNTA(TableAllYears[[#This Row],[Thermal Cycling]:[PID+ (2014)]])</f>
        <v>5</v>
      </c>
      <c r="W906" t="s">
        <v>481</v>
      </c>
      <c r="X906" t="s">
        <v>148</v>
      </c>
      <c r="AA906" s="9" t="s">
        <v>30</v>
      </c>
      <c r="AB906" s="9"/>
      <c r="AC906" s="9"/>
      <c r="AD906" s="9"/>
    </row>
    <row r="907" spans="1:30" x14ac:dyDescent="0.3">
      <c r="A907" s="9">
        <v>2024</v>
      </c>
      <c r="B907" s="9" t="s">
        <v>1100</v>
      </c>
      <c r="C907" s="9" t="s">
        <v>1095</v>
      </c>
      <c r="D907" t="s">
        <v>192</v>
      </c>
      <c r="E907">
        <v>380</v>
      </c>
      <c r="F907">
        <v>425</v>
      </c>
      <c r="G907" s="9" t="s">
        <v>28</v>
      </c>
      <c r="H907" s="9" t="s">
        <v>13</v>
      </c>
      <c r="I907" s="9"/>
      <c r="J907" s="9"/>
      <c r="K907" s="9">
        <v>182</v>
      </c>
      <c r="L907" s="9">
        <v>91</v>
      </c>
      <c r="M907" s="9" t="s">
        <v>193</v>
      </c>
      <c r="N907" s="9" t="s">
        <v>193</v>
      </c>
      <c r="O907" s="9" t="s">
        <v>193</v>
      </c>
      <c r="P907" s="9"/>
      <c r="Q907" s="9" t="s">
        <v>193</v>
      </c>
      <c r="S907" s="14"/>
      <c r="T907" s="11"/>
      <c r="U907" s="11"/>
      <c r="V907" s="17">
        <f>COUNTA(TableAllYears[[#This Row],[Thermal Cycling]:[PID+ (2014)]])</f>
        <v>4</v>
      </c>
      <c r="W907" t="s">
        <v>481</v>
      </c>
      <c r="X907" t="s">
        <v>148</v>
      </c>
      <c r="AA907" s="9" t="s">
        <v>30</v>
      </c>
      <c r="AB907" s="9"/>
      <c r="AC907" s="9"/>
      <c r="AD907" s="9"/>
    </row>
    <row r="908" spans="1:30" x14ac:dyDescent="0.3">
      <c r="A908" s="9">
        <v>2024</v>
      </c>
      <c r="B908" s="9" t="s">
        <v>1101</v>
      </c>
      <c r="C908" s="9" t="s">
        <v>1095</v>
      </c>
      <c r="D908" t="s">
        <v>430</v>
      </c>
      <c r="E908">
        <v>430</v>
      </c>
      <c r="F908">
        <v>475</v>
      </c>
      <c r="G908" s="9" t="s">
        <v>28</v>
      </c>
      <c r="H908" s="9" t="s">
        <v>13</v>
      </c>
      <c r="I908" s="9"/>
      <c r="J908" s="9"/>
      <c r="K908" s="9">
        <v>182</v>
      </c>
      <c r="L908" s="9">
        <v>91</v>
      </c>
      <c r="M908" s="9" t="s">
        <v>193</v>
      </c>
      <c r="N908" s="9" t="s">
        <v>193</v>
      </c>
      <c r="O908" s="9" t="s">
        <v>193</v>
      </c>
      <c r="P908" s="9"/>
      <c r="Q908" s="9" t="s">
        <v>193</v>
      </c>
      <c r="S908" s="14"/>
      <c r="T908" s="11"/>
      <c r="U908" s="11"/>
      <c r="V908" s="17">
        <f>COUNTA(TableAllYears[[#This Row],[Thermal Cycling]:[PID+ (2014)]])</f>
        <v>4</v>
      </c>
      <c r="W908" t="s">
        <v>481</v>
      </c>
      <c r="X908" t="s">
        <v>148</v>
      </c>
      <c r="AA908" s="9" t="s">
        <v>30</v>
      </c>
      <c r="AB908" s="9"/>
      <c r="AC908" s="9"/>
      <c r="AD908" s="9"/>
    </row>
    <row r="909" spans="1:30" x14ac:dyDescent="0.3">
      <c r="A909" s="9">
        <v>2024</v>
      </c>
      <c r="B909" s="9" t="s">
        <v>1102</v>
      </c>
      <c r="C909" s="9" t="s">
        <v>1095</v>
      </c>
      <c r="D909" t="s">
        <v>434</v>
      </c>
      <c r="E909">
        <v>480</v>
      </c>
      <c r="F909">
        <v>525</v>
      </c>
      <c r="G909" s="9" t="s">
        <v>28</v>
      </c>
      <c r="H909" s="9" t="s">
        <v>13</v>
      </c>
      <c r="I909" s="9"/>
      <c r="J909" s="9"/>
      <c r="K909" s="9">
        <v>182</v>
      </c>
      <c r="L909" s="9">
        <v>91</v>
      </c>
      <c r="M909" s="9" t="s">
        <v>193</v>
      </c>
      <c r="N909" s="9" t="s">
        <v>193</v>
      </c>
      <c r="O909" s="9" t="s">
        <v>193</v>
      </c>
      <c r="P909" s="9"/>
      <c r="Q909" s="9" t="s">
        <v>193</v>
      </c>
      <c r="S909" s="14"/>
      <c r="T909" s="11"/>
      <c r="U909" s="11"/>
      <c r="V909" s="17">
        <f>COUNTA(TableAllYears[[#This Row],[Thermal Cycling]:[PID+ (2014)]])</f>
        <v>4</v>
      </c>
      <c r="W909" t="s">
        <v>481</v>
      </c>
      <c r="X909" t="s">
        <v>148</v>
      </c>
      <c r="AA909" s="9" t="s">
        <v>30</v>
      </c>
      <c r="AB909" s="9"/>
      <c r="AC909" s="9"/>
      <c r="AD909" s="9"/>
    </row>
    <row r="910" spans="1:30" x14ac:dyDescent="0.3">
      <c r="A910" s="9">
        <v>2024</v>
      </c>
      <c r="B910" s="9" t="s">
        <v>1096</v>
      </c>
      <c r="C910" s="9" t="s">
        <v>1095</v>
      </c>
      <c r="D910" t="s">
        <v>192</v>
      </c>
      <c r="E910">
        <v>380</v>
      </c>
      <c r="F910">
        <v>425</v>
      </c>
      <c r="G910" s="9" t="s">
        <v>11</v>
      </c>
      <c r="H910" s="9" t="s">
        <v>13</v>
      </c>
      <c r="I910" s="9"/>
      <c r="J910" s="9"/>
      <c r="K910" s="9">
        <v>182</v>
      </c>
      <c r="L910" s="9">
        <v>91</v>
      </c>
      <c r="M910" s="9"/>
      <c r="N910" s="9"/>
      <c r="O910" s="9"/>
      <c r="P910" s="9"/>
      <c r="Q910" s="9" t="s">
        <v>193</v>
      </c>
      <c r="S910" s="14"/>
      <c r="T910" s="11"/>
      <c r="U910" s="11"/>
      <c r="V910" s="17">
        <f>COUNTA(TableAllYears[[#This Row],[Thermal Cycling]:[PID+ (2014)]])</f>
        <v>1</v>
      </c>
      <c r="W910" t="s">
        <v>481</v>
      </c>
      <c r="X910" t="s">
        <v>148</v>
      </c>
      <c r="AA910" s="9" t="s">
        <v>30</v>
      </c>
      <c r="AB910" s="9"/>
      <c r="AC910" s="9"/>
      <c r="AD910" s="9"/>
    </row>
    <row r="911" spans="1:30" x14ac:dyDescent="0.3">
      <c r="A911" s="9">
        <v>2024</v>
      </c>
      <c r="B911" s="9" t="s">
        <v>1097</v>
      </c>
      <c r="C911" s="9" t="s">
        <v>1095</v>
      </c>
      <c r="D911" t="s">
        <v>430</v>
      </c>
      <c r="E911">
        <v>430</v>
      </c>
      <c r="F911">
        <v>475</v>
      </c>
      <c r="G911" s="9" t="s">
        <v>11</v>
      </c>
      <c r="H911" s="9" t="s">
        <v>13</v>
      </c>
      <c r="I911" s="9"/>
      <c r="J911" s="9"/>
      <c r="K911" s="9">
        <v>182</v>
      </c>
      <c r="L911" s="9">
        <v>91</v>
      </c>
      <c r="M911" s="9"/>
      <c r="N911" s="9"/>
      <c r="O911" s="9"/>
      <c r="P911" s="9"/>
      <c r="Q911" s="9" t="s">
        <v>193</v>
      </c>
      <c r="S911" s="14"/>
      <c r="T911" s="11"/>
      <c r="U911" s="11"/>
      <c r="V911" s="17">
        <f>COUNTA(TableAllYears[[#This Row],[Thermal Cycling]:[PID+ (2014)]])</f>
        <v>1</v>
      </c>
      <c r="W911" t="s">
        <v>481</v>
      </c>
      <c r="X911" t="s">
        <v>148</v>
      </c>
      <c r="AA911" s="9" t="s">
        <v>30</v>
      </c>
      <c r="AB911" s="9"/>
      <c r="AC911" s="9"/>
      <c r="AD911" s="9"/>
    </row>
    <row r="912" spans="1:30" x14ac:dyDescent="0.3">
      <c r="A912" s="9">
        <v>2024</v>
      </c>
      <c r="B912" s="9" t="s">
        <v>1098</v>
      </c>
      <c r="C912" s="9" t="s">
        <v>1095</v>
      </c>
      <c r="D912" t="s">
        <v>434</v>
      </c>
      <c r="E912">
        <v>480</v>
      </c>
      <c r="F912">
        <v>525</v>
      </c>
      <c r="G912" s="9" t="s">
        <v>11</v>
      </c>
      <c r="H912" s="9" t="s">
        <v>13</v>
      </c>
      <c r="I912" s="9"/>
      <c r="J912" s="9"/>
      <c r="K912" s="9">
        <v>182</v>
      </c>
      <c r="L912" s="9">
        <v>91</v>
      </c>
      <c r="M912" s="9"/>
      <c r="N912" s="9"/>
      <c r="O912" s="9"/>
      <c r="P912" s="9"/>
      <c r="Q912" s="9" t="s">
        <v>193</v>
      </c>
      <c r="S912" s="14"/>
      <c r="T912" s="11"/>
      <c r="U912" s="11"/>
      <c r="V912" s="17">
        <f>COUNTA(TableAllYears[[#This Row],[Thermal Cycling]:[PID+ (2014)]])</f>
        <v>1</v>
      </c>
      <c r="W912" t="s">
        <v>481</v>
      </c>
      <c r="X912" t="s">
        <v>148</v>
      </c>
      <c r="AA912" s="9" t="s">
        <v>30</v>
      </c>
      <c r="AB912" s="9"/>
      <c r="AC912" s="9"/>
      <c r="AD912" s="9"/>
    </row>
    <row r="913" spans="1:30" x14ac:dyDescent="0.3">
      <c r="A913" s="9">
        <v>2024</v>
      </c>
      <c r="B913" s="9" t="s">
        <v>1099</v>
      </c>
      <c r="C913" s="9" t="s">
        <v>1095</v>
      </c>
      <c r="D913" t="s">
        <v>429</v>
      </c>
      <c r="E913">
        <v>530</v>
      </c>
      <c r="F913">
        <v>575</v>
      </c>
      <c r="G913" s="9" t="s">
        <v>11</v>
      </c>
      <c r="H913" s="9" t="s">
        <v>13</v>
      </c>
      <c r="I913" s="9"/>
      <c r="J913" s="9"/>
      <c r="K913" s="9">
        <v>182</v>
      </c>
      <c r="L913" s="9">
        <v>91</v>
      </c>
      <c r="M913" s="9"/>
      <c r="N913" s="9"/>
      <c r="O913" s="9"/>
      <c r="P913" s="9"/>
      <c r="Q913" s="9" t="s">
        <v>193</v>
      </c>
      <c r="S913" s="14"/>
      <c r="T913" s="11"/>
      <c r="U913" s="11"/>
      <c r="V913" s="17">
        <f>COUNTA(TableAllYears[[#This Row],[Thermal Cycling]:[PID+ (2014)]])</f>
        <v>1</v>
      </c>
      <c r="W913" t="s">
        <v>481</v>
      </c>
      <c r="X913" t="s">
        <v>148</v>
      </c>
      <c r="AA913" s="9" t="s">
        <v>30</v>
      </c>
      <c r="AB913" s="9"/>
      <c r="AC913" s="9"/>
      <c r="AD913" s="9"/>
    </row>
    <row r="914" spans="1:30" x14ac:dyDescent="0.3">
      <c r="A914" s="9">
        <v>2024</v>
      </c>
      <c r="B914" s="9" t="s">
        <v>1104</v>
      </c>
      <c r="C914" s="9" t="s">
        <v>1095</v>
      </c>
      <c r="D914" t="s">
        <v>192</v>
      </c>
      <c r="E914">
        <v>380</v>
      </c>
      <c r="F914">
        <v>425</v>
      </c>
      <c r="G914" s="9" t="s">
        <v>11</v>
      </c>
      <c r="H914" s="9" t="s">
        <v>13</v>
      </c>
      <c r="I914" s="9"/>
      <c r="J914" s="9"/>
      <c r="K914" s="9">
        <v>182</v>
      </c>
      <c r="L914" s="9">
        <v>91</v>
      </c>
      <c r="M914" s="9"/>
      <c r="N914" s="9"/>
      <c r="O914" s="9"/>
      <c r="P914" s="9"/>
      <c r="Q914" s="9" t="s">
        <v>193</v>
      </c>
      <c r="S914" s="14"/>
      <c r="T914" s="11"/>
      <c r="U914" s="11"/>
      <c r="V914" s="17">
        <f>COUNTA(TableAllYears[[#This Row],[Thermal Cycling]:[PID+ (2014)]])</f>
        <v>1</v>
      </c>
      <c r="W914" t="s">
        <v>481</v>
      </c>
      <c r="X914" t="s">
        <v>148</v>
      </c>
      <c r="AA914" s="9" t="s">
        <v>30</v>
      </c>
      <c r="AB914" s="9"/>
      <c r="AC914" s="9"/>
      <c r="AD914" s="9"/>
    </row>
    <row r="915" spans="1:30" x14ac:dyDescent="0.3">
      <c r="A915" s="9">
        <v>2024</v>
      </c>
      <c r="B915" s="9" t="s">
        <v>1105</v>
      </c>
      <c r="C915" s="9" t="s">
        <v>1095</v>
      </c>
      <c r="D915" t="s">
        <v>430</v>
      </c>
      <c r="E915">
        <v>430</v>
      </c>
      <c r="F915">
        <v>475</v>
      </c>
      <c r="G915" s="9" t="s">
        <v>11</v>
      </c>
      <c r="H915" s="9" t="s">
        <v>13</v>
      </c>
      <c r="I915" s="9"/>
      <c r="J915" s="9"/>
      <c r="K915" s="9">
        <v>182</v>
      </c>
      <c r="L915" s="9">
        <v>91</v>
      </c>
      <c r="M915" s="9"/>
      <c r="N915" s="9"/>
      <c r="O915" s="9"/>
      <c r="P915" s="9"/>
      <c r="Q915" s="9" t="s">
        <v>193</v>
      </c>
      <c r="S915" s="14"/>
      <c r="T915" s="11"/>
      <c r="U915" s="11"/>
      <c r="V915" s="17">
        <f>COUNTA(TableAllYears[[#This Row],[Thermal Cycling]:[PID+ (2014)]])</f>
        <v>1</v>
      </c>
      <c r="W915" t="s">
        <v>481</v>
      </c>
      <c r="X915" t="s">
        <v>148</v>
      </c>
      <c r="AA915" s="9" t="s">
        <v>30</v>
      </c>
      <c r="AB915" s="9"/>
      <c r="AC915" s="9"/>
      <c r="AD915" s="9"/>
    </row>
    <row r="916" spans="1:30" x14ac:dyDescent="0.3">
      <c r="A916" s="9">
        <v>2024</v>
      </c>
      <c r="B916" s="9" t="s">
        <v>1106</v>
      </c>
      <c r="C916" s="9" t="s">
        <v>1095</v>
      </c>
      <c r="D916" t="s">
        <v>434</v>
      </c>
      <c r="E916">
        <v>480</v>
      </c>
      <c r="F916">
        <v>525</v>
      </c>
      <c r="G916" s="9" t="s">
        <v>11</v>
      </c>
      <c r="H916" s="9" t="s">
        <v>13</v>
      </c>
      <c r="I916" s="9"/>
      <c r="J916" s="9"/>
      <c r="K916" s="9">
        <v>182</v>
      </c>
      <c r="L916" s="9">
        <v>91</v>
      </c>
      <c r="M916" s="9"/>
      <c r="N916" s="9"/>
      <c r="O916" s="9"/>
      <c r="P916" s="9"/>
      <c r="Q916" s="9" t="s">
        <v>193</v>
      </c>
      <c r="S916" s="14"/>
      <c r="T916" s="11"/>
      <c r="U916" s="11"/>
      <c r="V916" s="17">
        <f>COUNTA(TableAllYears[[#This Row],[Thermal Cycling]:[PID+ (2014)]])</f>
        <v>1</v>
      </c>
      <c r="W916" t="s">
        <v>481</v>
      </c>
      <c r="X916" t="s">
        <v>148</v>
      </c>
      <c r="AA916" s="9" t="s">
        <v>30</v>
      </c>
      <c r="AB916" s="9"/>
      <c r="AC916" s="9"/>
      <c r="AD916" s="9"/>
    </row>
    <row r="917" spans="1:30" x14ac:dyDescent="0.3">
      <c r="A917" s="9">
        <v>2024</v>
      </c>
      <c r="B917" s="9" t="s">
        <v>1107</v>
      </c>
      <c r="C917" s="9" t="s">
        <v>1095</v>
      </c>
      <c r="D917" t="s">
        <v>429</v>
      </c>
      <c r="E917">
        <v>530</v>
      </c>
      <c r="F917">
        <v>575</v>
      </c>
      <c r="G917" s="9" t="s">
        <v>11</v>
      </c>
      <c r="H917" s="9" t="s">
        <v>13</v>
      </c>
      <c r="I917" s="9"/>
      <c r="J917" s="9"/>
      <c r="K917" s="9">
        <v>182</v>
      </c>
      <c r="L917" s="9">
        <v>91</v>
      </c>
      <c r="M917" s="9"/>
      <c r="N917" s="9"/>
      <c r="O917" s="9"/>
      <c r="P917" s="9"/>
      <c r="Q917" s="9" t="s">
        <v>193</v>
      </c>
      <c r="S917" s="14"/>
      <c r="T917" s="11"/>
      <c r="U917" s="11"/>
      <c r="V917" s="17">
        <f>COUNTA(TableAllYears[[#This Row],[Thermal Cycling]:[PID+ (2014)]])</f>
        <v>1</v>
      </c>
      <c r="W917" t="s">
        <v>481</v>
      </c>
      <c r="X917" t="s">
        <v>148</v>
      </c>
      <c r="AA917" s="9" t="s">
        <v>30</v>
      </c>
      <c r="AB917" s="9"/>
      <c r="AC917" s="9"/>
      <c r="AD917" s="9"/>
    </row>
    <row r="918" spans="1:30" x14ac:dyDescent="0.3">
      <c r="A918" s="9">
        <v>2024</v>
      </c>
      <c r="B918" s="18" t="s">
        <v>1113</v>
      </c>
      <c r="C918" s="18" t="s">
        <v>1108</v>
      </c>
      <c r="D918" t="s">
        <v>431</v>
      </c>
      <c r="E918">
        <v>580</v>
      </c>
      <c r="F918">
        <v>625</v>
      </c>
      <c r="G918" s="18" t="s">
        <v>28</v>
      </c>
      <c r="H918" s="18" t="s">
        <v>55</v>
      </c>
      <c r="I918" s="18"/>
      <c r="J918" s="18"/>
      <c r="K918" s="18">
        <v>182</v>
      </c>
      <c r="L918" s="18">
        <v>105</v>
      </c>
      <c r="M918" s="18" t="s">
        <v>193</v>
      </c>
      <c r="N918" s="18" t="s">
        <v>193</v>
      </c>
      <c r="O918" s="18" t="s">
        <v>193</v>
      </c>
      <c r="P918" s="18" t="s">
        <v>193</v>
      </c>
      <c r="Q918" s="18"/>
      <c r="R918" s="24" t="s">
        <v>193</v>
      </c>
      <c r="S918" s="14">
        <v>40</v>
      </c>
      <c r="T918" s="11"/>
      <c r="U918" s="11"/>
      <c r="V918" s="17">
        <f>COUNTA(TableAllYears[[#This Row],[Thermal Cycling]:[PID+ (2014)]])</f>
        <v>6</v>
      </c>
      <c r="W918" t="s">
        <v>1146</v>
      </c>
      <c r="AA918" s="18" t="s">
        <v>30</v>
      </c>
      <c r="AB918" s="18"/>
      <c r="AC918" s="18"/>
      <c r="AD918" s="18"/>
    </row>
    <row r="919" spans="1:30" x14ac:dyDescent="0.3">
      <c r="A919" s="9">
        <v>2024</v>
      </c>
      <c r="B919" s="9" t="s">
        <v>1111</v>
      </c>
      <c r="C919" s="9" t="s">
        <v>1108</v>
      </c>
      <c r="D919" t="s">
        <v>434</v>
      </c>
      <c r="E919">
        <v>480</v>
      </c>
      <c r="F919">
        <v>525</v>
      </c>
      <c r="G919" s="9" t="s">
        <v>28</v>
      </c>
      <c r="H919" s="9" t="s">
        <v>55</v>
      </c>
      <c r="I919" s="9"/>
      <c r="J919" s="9"/>
      <c r="K919" s="9">
        <v>182</v>
      </c>
      <c r="L919" s="9">
        <v>105</v>
      </c>
      <c r="M919" s="9" t="s">
        <v>193</v>
      </c>
      <c r="N919" s="9" t="s">
        <v>193</v>
      </c>
      <c r="O919" s="9" t="s">
        <v>193</v>
      </c>
      <c r="P919" s="9"/>
      <c r="Q919" s="9"/>
      <c r="S919" s="14">
        <v>40</v>
      </c>
      <c r="T919" s="11"/>
      <c r="U919" s="11"/>
      <c r="V919" s="17">
        <f>COUNTA(TableAllYears[[#This Row],[Thermal Cycling]:[PID+ (2014)]])</f>
        <v>4</v>
      </c>
      <c r="W919" t="s">
        <v>1146</v>
      </c>
      <c r="AA919" s="9" t="s">
        <v>30</v>
      </c>
      <c r="AB919" s="9"/>
      <c r="AC919" s="9"/>
      <c r="AD919" s="9"/>
    </row>
    <row r="920" spans="1:30" x14ac:dyDescent="0.3">
      <c r="A920" s="9">
        <v>2024</v>
      </c>
      <c r="B920" s="9" t="s">
        <v>1112</v>
      </c>
      <c r="C920" s="9" t="s">
        <v>1108</v>
      </c>
      <c r="D920" t="s">
        <v>429</v>
      </c>
      <c r="E920">
        <v>530</v>
      </c>
      <c r="F920">
        <v>575</v>
      </c>
      <c r="G920" s="9" t="s">
        <v>28</v>
      </c>
      <c r="H920" s="9" t="s">
        <v>55</v>
      </c>
      <c r="I920" s="9"/>
      <c r="J920" s="9"/>
      <c r="K920" s="9">
        <v>182</v>
      </c>
      <c r="L920" s="9">
        <v>105</v>
      </c>
      <c r="M920" s="9" t="s">
        <v>193</v>
      </c>
      <c r="N920" s="9" t="s">
        <v>193</v>
      </c>
      <c r="O920" s="9" t="s">
        <v>193</v>
      </c>
      <c r="P920" s="9"/>
      <c r="Q920" s="9"/>
      <c r="S920" s="14">
        <v>40</v>
      </c>
      <c r="T920" s="11"/>
      <c r="U920" s="11"/>
      <c r="V920" s="17">
        <f>COUNTA(TableAllYears[[#This Row],[Thermal Cycling]:[PID+ (2014)]])</f>
        <v>4</v>
      </c>
      <c r="W920" t="s">
        <v>1146</v>
      </c>
      <c r="AA920" s="9" t="s">
        <v>30</v>
      </c>
      <c r="AB920" s="9"/>
      <c r="AC920" s="9"/>
      <c r="AD920" s="9"/>
    </row>
    <row r="921" spans="1:30" x14ac:dyDescent="0.3">
      <c r="A921" s="9">
        <v>2024</v>
      </c>
      <c r="B921" s="9" t="s">
        <v>1109</v>
      </c>
      <c r="C921" s="9" t="s">
        <v>1108</v>
      </c>
      <c r="D921" t="s">
        <v>430</v>
      </c>
      <c r="E921">
        <v>430</v>
      </c>
      <c r="F921">
        <v>475</v>
      </c>
      <c r="G921" s="9" t="s">
        <v>28</v>
      </c>
      <c r="H921" s="9" t="s">
        <v>55</v>
      </c>
      <c r="I921" s="9"/>
      <c r="J921" s="9"/>
      <c r="K921" s="9">
        <v>182</v>
      </c>
      <c r="L921" s="9">
        <v>105</v>
      </c>
      <c r="M921" s="9" t="s">
        <v>193</v>
      </c>
      <c r="N921" s="9" t="s">
        <v>193</v>
      </c>
      <c r="O921" s="9"/>
      <c r="P921" s="9"/>
      <c r="Q921" s="9"/>
      <c r="S921" s="14"/>
      <c r="T921" s="11"/>
      <c r="U921" s="11"/>
      <c r="V921" s="17">
        <f>COUNTA(TableAllYears[[#This Row],[Thermal Cycling]:[PID+ (2014)]])</f>
        <v>2</v>
      </c>
      <c r="W921" t="s">
        <v>1146</v>
      </c>
      <c r="AA921" s="9" t="s">
        <v>30</v>
      </c>
      <c r="AB921" s="9"/>
      <c r="AC921" s="9"/>
      <c r="AD921" s="9"/>
    </row>
    <row r="922" spans="1:30" x14ac:dyDescent="0.3">
      <c r="A922" s="9">
        <v>2024</v>
      </c>
      <c r="B922" s="9" t="s">
        <v>1110</v>
      </c>
      <c r="C922" s="9" t="s">
        <v>1108</v>
      </c>
      <c r="D922" t="s">
        <v>430</v>
      </c>
      <c r="E922">
        <v>430</v>
      </c>
      <c r="F922">
        <v>475</v>
      </c>
      <c r="G922" s="9" t="s">
        <v>28</v>
      </c>
      <c r="H922" s="9" t="s">
        <v>55</v>
      </c>
      <c r="I922" s="9"/>
      <c r="J922" s="9"/>
      <c r="K922" s="9">
        <v>182</v>
      </c>
      <c r="L922" s="9">
        <v>105</v>
      </c>
      <c r="M922" s="9" t="s">
        <v>193</v>
      </c>
      <c r="N922" s="9" t="s">
        <v>193</v>
      </c>
      <c r="O922" s="9"/>
      <c r="P922" s="9"/>
      <c r="Q922" s="9"/>
      <c r="S922" s="14"/>
      <c r="T922" s="11"/>
      <c r="U922" s="11"/>
      <c r="V922" s="17">
        <f>COUNTA(TableAllYears[[#This Row],[Thermal Cycling]:[PID+ (2014)]])</f>
        <v>2</v>
      </c>
      <c r="W922" t="s">
        <v>1146</v>
      </c>
      <c r="AA922" s="9" t="s">
        <v>30</v>
      </c>
      <c r="AB922" s="9"/>
      <c r="AC922" s="9"/>
      <c r="AD922" s="9"/>
    </row>
    <row r="923" spans="1:30" x14ac:dyDescent="0.3">
      <c r="A923" s="9">
        <v>2024</v>
      </c>
      <c r="B923" s="9" t="s">
        <v>811</v>
      </c>
      <c r="C923" s="9" t="s">
        <v>408</v>
      </c>
      <c r="D923" t="s">
        <v>1118</v>
      </c>
      <c r="E923">
        <v>680</v>
      </c>
      <c r="F923">
        <v>725</v>
      </c>
      <c r="G923" s="9" t="s">
        <v>28</v>
      </c>
      <c r="H923" s="9" t="s">
        <v>55</v>
      </c>
      <c r="I923" s="9"/>
      <c r="J923" s="9"/>
      <c r="K923" s="9">
        <v>210</v>
      </c>
      <c r="L923" s="9">
        <v>105</v>
      </c>
      <c r="M923" s="9" t="s">
        <v>193</v>
      </c>
      <c r="N923" s="9" t="s">
        <v>193</v>
      </c>
      <c r="O923" s="9" t="s">
        <v>193</v>
      </c>
      <c r="P923" s="9" t="s">
        <v>193</v>
      </c>
      <c r="Q923" s="9" t="s">
        <v>193</v>
      </c>
      <c r="R923" t="s">
        <v>193</v>
      </c>
      <c r="S923" s="14">
        <v>40</v>
      </c>
      <c r="T923" s="11"/>
      <c r="U923" s="11"/>
      <c r="V923" s="17">
        <f>COUNTA(TableAllYears[[#This Row],[Thermal Cycling]:[PID+ (2014)]])</f>
        <v>7</v>
      </c>
      <c r="W923" t="s">
        <v>461</v>
      </c>
      <c r="AA923" s="9" t="s">
        <v>30</v>
      </c>
      <c r="AB923" s="9" t="s">
        <v>45</v>
      </c>
      <c r="AC923" s="9"/>
      <c r="AD923" s="9"/>
    </row>
    <row r="924" spans="1:30" x14ac:dyDescent="0.3">
      <c r="A924" s="9">
        <v>2024</v>
      </c>
      <c r="B924" s="9" t="s">
        <v>170</v>
      </c>
      <c r="C924" s="9" t="s">
        <v>408</v>
      </c>
      <c r="D924" t="s">
        <v>429</v>
      </c>
      <c r="E924">
        <v>530</v>
      </c>
      <c r="F924">
        <v>575</v>
      </c>
      <c r="G924" s="9" t="s">
        <v>28</v>
      </c>
      <c r="H924" s="9" t="s">
        <v>13</v>
      </c>
      <c r="I924" s="9"/>
      <c r="J924" s="9"/>
      <c r="K924" s="9">
        <v>210</v>
      </c>
      <c r="L924" s="9">
        <v>105</v>
      </c>
      <c r="M924" s="9" t="s">
        <v>193</v>
      </c>
      <c r="N924" s="9" t="s">
        <v>193</v>
      </c>
      <c r="O924" s="9" t="s">
        <v>193</v>
      </c>
      <c r="P924" s="9" t="s">
        <v>193</v>
      </c>
      <c r="Q924" s="9"/>
      <c r="S924" s="14">
        <v>40</v>
      </c>
      <c r="T924" s="11"/>
      <c r="U924" s="11"/>
      <c r="V924" s="17">
        <f>COUNTA(TableAllYears[[#This Row],[Thermal Cycling]:[PID+ (2014)]])</f>
        <v>5</v>
      </c>
      <c r="W924" t="s">
        <v>461</v>
      </c>
      <c r="AA924" s="9" t="s">
        <v>30</v>
      </c>
      <c r="AB924" s="9" t="s">
        <v>45</v>
      </c>
      <c r="AC924" s="9"/>
      <c r="AD924" s="9"/>
    </row>
    <row r="925" spans="1:30" x14ac:dyDescent="0.3">
      <c r="A925">
        <v>2022</v>
      </c>
      <c r="B925" t="s">
        <v>169</v>
      </c>
      <c r="C925" t="s">
        <v>408</v>
      </c>
      <c r="D925" t="s">
        <v>31</v>
      </c>
      <c r="E925">
        <v>455</v>
      </c>
      <c r="F925">
        <v>500</v>
      </c>
      <c r="G925" t="s">
        <v>28</v>
      </c>
      <c r="H925" t="s">
        <v>13</v>
      </c>
      <c r="I925">
        <v>252</v>
      </c>
      <c r="J925" t="s">
        <v>163</v>
      </c>
      <c r="K925">
        <v>158.75</v>
      </c>
      <c r="L925" s="9"/>
      <c r="M925" s="9" t="s">
        <v>193</v>
      </c>
      <c r="N925" s="9" t="s">
        <v>193</v>
      </c>
      <c r="O925" s="9" t="s">
        <v>193</v>
      </c>
      <c r="P925" s="9" t="s">
        <v>193</v>
      </c>
      <c r="Q925" s="9" t="s">
        <v>193</v>
      </c>
      <c r="S925" s="14"/>
      <c r="T925" s="11"/>
      <c r="U925" s="11"/>
      <c r="V925" s="17">
        <f>COUNTA(TableAllYears[[#This Row],[Thermal Cycling]:[PID+ (2014)]])</f>
        <v>5</v>
      </c>
      <c r="W925" s="9" t="s">
        <v>494</v>
      </c>
      <c r="X925" s="9" t="s">
        <v>461</v>
      </c>
      <c r="Y925" s="9" t="s">
        <v>467</v>
      </c>
      <c r="Z925" s="9"/>
      <c r="AA925" s="9" t="s">
        <v>440</v>
      </c>
      <c r="AB925" s="9" t="s">
        <v>30</v>
      </c>
      <c r="AC925" s="9" t="s">
        <v>45</v>
      </c>
      <c r="AD925" s="9"/>
    </row>
    <row r="926" spans="1:30" x14ac:dyDescent="0.3">
      <c r="A926">
        <v>2022</v>
      </c>
      <c r="B926" t="s">
        <v>170</v>
      </c>
      <c r="C926" t="s">
        <v>408</v>
      </c>
      <c r="D926" t="s">
        <v>34</v>
      </c>
      <c r="E926">
        <v>505</v>
      </c>
      <c r="F926">
        <v>550</v>
      </c>
      <c r="G926" t="s">
        <v>28</v>
      </c>
      <c r="H926" t="s">
        <v>13</v>
      </c>
      <c r="I926">
        <v>110</v>
      </c>
      <c r="J926" t="s">
        <v>29</v>
      </c>
      <c r="K926">
        <v>210</v>
      </c>
      <c r="L926" s="9"/>
      <c r="M926" s="9" t="s">
        <v>193</v>
      </c>
      <c r="N926" s="9" t="s">
        <v>193</v>
      </c>
      <c r="O926" s="9" t="s">
        <v>193</v>
      </c>
      <c r="P926" s="9" t="s">
        <v>193</v>
      </c>
      <c r="Q926" s="9" t="s">
        <v>193</v>
      </c>
      <c r="S926" s="14"/>
      <c r="T926" s="11"/>
      <c r="U926" s="11"/>
      <c r="V926" s="17">
        <f>COUNTA(TableAllYears[[#This Row],[Thermal Cycling]:[PID+ (2014)]])</f>
        <v>5</v>
      </c>
      <c r="W926" s="9" t="s">
        <v>494</v>
      </c>
      <c r="X926" s="9" t="s">
        <v>461</v>
      </c>
      <c r="Y926" s="9" t="s">
        <v>467</v>
      </c>
      <c r="Z926" s="9"/>
      <c r="AA926" s="9" t="s">
        <v>440</v>
      </c>
      <c r="AB926" s="9" t="s">
        <v>30</v>
      </c>
      <c r="AC926" s="9" t="s">
        <v>45</v>
      </c>
      <c r="AD926" s="9"/>
    </row>
    <row r="927" spans="1:30" x14ac:dyDescent="0.3">
      <c r="A927">
        <v>2022</v>
      </c>
      <c r="B927" t="s">
        <v>171</v>
      </c>
      <c r="C927" t="s">
        <v>408</v>
      </c>
      <c r="D927" t="s">
        <v>33</v>
      </c>
      <c r="E927">
        <v>605</v>
      </c>
      <c r="G927" t="s">
        <v>28</v>
      </c>
      <c r="H927" t="s">
        <v>13</v>
      </c>
      <c r="I927">
        <v>132</v>
      </c>
      <c r="J927" t="s">
        <v>29</v>
      </c>
      <c r="K927">
        <v>210</v>
      </c>
      <c r="L927" s="9"/>
      <c r="M927" s="9" t="s">
        <v>193</v>
      </c>
      <c r="N927" s="9" t="s">
        <v>193</v>
      </c>
      <c r="O927" s="9" t="s">
        <v>193</v>
      </c>
      <c r="P927" s="9" t="s">
        <v>193</v>
      </c>
      <c r="Q927" s="9" t="s">
        <v>193</v>
      </c>
      <c r="S927" s="14"/>
      <c r="T927" s="11"/>
      <c r="U927" s="11"/>
      <c r="V927" s="17">
        <f>COUNTA(TableAllYears[[#This Row],[Thermal Cycling]:[PID+ (2014)]])</f>
        <v>5</v>
      </c>
      <c r="W927" s="9" t="s">
        <v>494</v>
      </c>
      <c r="X927" s="9" t="s">
        <v>461</v>
      </c>
      <c r="Y927" s="9" t="s">
        <v>467</v>
      </c>
      <c r="Z927" s="9"/>
      <c r="AA927" s="9" t="s">
        <v>440</v>
      </c>
      <c r="AB927" s="9" t="s">
        <v>30</v>
      </c>
      <c r="AC927" s="9" t="s">
        <v>45</v>
      </c>
      <c r="AD927" s="9"/>
    </row>
    <row r="928" spans="1:30" x14ac:dyDescent="0.3">
      <c r="A928">
        <v>2017</v>
      </c>
      <c r="B928" t="s">
        <v>716</v>
      </c>
      <c r="C928" t="s">
        <v>408</v>
      </c>
      <c r="L928" s="9"/>
      <c r="M928" s="9" t="s">
        <v>193</v>
      </c>
      <c r="N928" s="9" t="s">
        <v>193</v>
      </c>
      <c r="O928" s="9" t="s">
        <v>193</v>
      </c>
      <c r="P928" s="9" t="s">
        <v>193</v>
      </c>
      <c r="Q928" s="9"/>
      <c r="S928" s="14"/>
      <c r="T928" s="11" t="s">
        <v>193</v>
      </c>
      <c r="U928" s="11"/>
      <c r="V928" s="17">
        <f>COUNTA(TableAllYears[[#This Row],[Thermal Cycling]:[PID+ (2014)]])</f>
        <v>5</v>
      </c>
      <c r="W928" s="9" t="s">
        <v>752</v>
      </c>
      <c r="X928" s="9"/>
      <c r="Y928" s="9"/>
      <c r="Z928" s="9"/>
      <c r="AA928" s="9" t="s">
        <v>30</v>
      </c>
      <c r="AB928" s="9"/>
      <c r="AC928" s="9"/>
      <c r="AD928" s="9"/>
    </row>
    <row r="929" spans="1:30" x14ac:dyDescent="0.3">
      <c r="A929">
        <v>2017</v>
      </c>
      <c r="B929" t="s">
        <v>717</v>
      </c>
      <c r="C929" t="s">
        <v>408</v>
      </c>
      <c r="L929" s="9"/>
      <c r="M929" s="9" t="s">
        <v>193</v>
      </c>
      <c r="N929" s="9" t="s">
        <v>193</v>
      </c>
      <c r="O929" s="9" t="s">
        <v>193</v>
      </c>
      <c r="P929" s="9" t="s">
        <v>193</v>
      </c>
      <c r="Q929" s="9"/>
      <c r="S929" s="14"/>
      <c r="T929" s="11" t="s">
        <v>193</v>
      </c>
      <c r="U929" s="11"/>
      <c r="V929" s="17">
        <f>COUNTA(TableAllYears[[#This Row],[Thermal Cycling]:[PID+ (2014)]])</f>
        <v>5</v>
      </c>
      <c r="W929" s="9" t="s">
        <v>752</v>
      </c>
      <c r="X929" s="9"/>
      <c r="Y929" s="9"/>
      <c r="Z929" s="9"/>
      <c r="AA929" s="9" t="s">
        <v>30</v>
      </c>
      <c r="AB929" s="9"/>
      <c r="AC929" s="9"/>
      <c r="AD929" s="9"/>
    </row>
    <row r="930" spans="1:30" x14ac:dyDescent="0.3">
      <c r="A930">
        <v>2017</v>
      </c>
      <c r="B930" t="s">
        <v>718</v>
      </c>
      <c r="C930" t="s">
        <v>408</v>
      </c>
      <c r="L930" s="9"/>
      <c r="M930" s="9" t="s">
        <v>193</v>
      </c>
      <c r="N930" s="9" t="s">
        <v>193</v>
      </c>
      <c r="O930" s="9" t="s">
        <v>193</v>
      </c>
      <c r="P930" s="9" t="s">
        <v>193</v>
      </c>
      <c r="Q930" s="9"/>
      <c r="S930" s="14"/>
      <c r="T930" s="11" t="s">
        <v>193</v>
      </c>
      <c r="U930" s="11"/>
      <c r="V930" s="17">
        <f>COUNTA(TableAllYears[[#This Row],[Thermal Cycling]:[PID+ (2014)]])</f>
        <v>5</v>
      </c>
      <c r="W930" s="9" t="s">
        <v>752</v>
      </c>
      <c r="X930" s="9"/>
      <c r="Y930" s="9"/>
      <c r="Z930" s="9"/>
      <c r="AA930" s="9" t="s">
        <v>30</v>
      </c>
      <c r="AB930" s="9"/>
      <c r="AC930" s="9"/>
      <c r="AD930" s="9"/>
    </row>
    <row r="931" spans="1:30" x14ac:dyDescent="0.3">
      <c r="A931">
        <v>2014</v>
      </c>
      <c r="C931" t="s">
        <v>408</v>
      </c>
      <c r="L931" s="9"/>
      <c r="M931" s="9" t="s">
        <v>193</v>
      </c>
      <c r="N931" s="9" t="s">
        <v>193</v>
      </c>
      <c r="O931" s="9"/>
      <c r="P931" s="9" t="s">
        <v>193</v>
      </c>
      <c r="Q931" s="9"/>
      <c r="S931" s="14"/>
      <c r="T931" s="11" t="s">
        <v>193</v>
      </c>
      <c r="U931" s="11" t="s">
        <v>193</v>
      </c>
      <c r="V931" s="17">
        <f>COUNTA(TableAllYears[[#This Row],[Thermal Cycling]:[PID+ (2014)]])</f>
        <v>5</v>
      </c>
      <c r="W931" s="9"/>
      <c r="X931" s="9"/>
      <c r="Y931" s="9"/>
      <c r="Z931" s="9"/>
      <c r="AA931" s="9"/>
      <c r="AB931" s="9"/>
      <c r="AC931" s="9"/>
      <c r="AD931" s="9"/>
    </row>
    <row r="932" spans="1:30" x14ac:dyDescent="0.3">
      <c r="A932" s="9">
        <v>2024</v>
      </c>
      <c r="B932" s="9" t="s">
        <v>806</v>
      </c>
      <c r="C932" s="9" t="s">
        <v>408</v>
      </c>
      <c r="D932" t="s">
        <v>430</v>
      </c>
      <c r="E932">
        <v>430</v>
      </c>
      <c r="F932">
        <v>475</v>
      </c>
      <c r="G932" s="9" t="s">
        <v>11</v>
      </c>
      <c r="H932" s="9" t="s">
        <v>55</v>
      </c>
      <c r="I932" s="9"/>
      <c r="J932" s="9"/>
      <c r="K932" s="9">
        <v>182</v>
      </c>
      <c r="L932" s="9">
        <v>70</v>
      </c>
      <c r="M932" s="9"/>
      <c r="N932" s="9"/>
      <c r="O932" s="9" t="s">
        <v>193</v>
      </c>
      <c r="P932" s="9" t="s">
        <v>193</v>
      </c>
      <c r="Q932" s="9" t="s">
        <v>193</v>
      </c>
      <c r="S932" s="14">
        <v>45</v>
      </c>
      <c r="T932" s="11"/>
      <c r="U932" s="11"/>
      <c r="V932" s="17">
        <f>COUNTA(TableAllYears[[#This Row],[Thermal Cycling]:[PID+ (2014)]])</f>
        <v>4</v>
      </c>
      <c r="W932" t="s">
        <v>461</v>
      </c>
      <c r="AA932" s="9" t="s">
        <v>30</v>
      </c>
      <c r="AB932" s="9" t="s">
        <v>45</v>
      </c>
      <c r="AC932" s="9"/>
      <c r="AD932" s="9"/>
    </row>
    <row r="933" spans="1:30" x14ac:dyDescent="0.3">
      <c r="A933">
        <v>2023</v>
      </c>
      <c r="B933" t="s">
        <v>170</v>
      </c>
      <c r="C933" t="s">
        <v>408</v>
      </c>
      <c r="D933" t="s">
        <v>429</v>
      </c>
      <c r="E933">
        <v>530</v>
      </c>
      <c r="F933">
        <v>575</v>
      </c>
      <c r="G933" t="s">
        <v>28</v>
      </c>
      <c r="H933" t="s">
        <v>13</v>
      </c>
      <c r="I933">
        <v>110</v>
      </c>
      <c r="K933">
        <v>210</v>
      </c>
      <c r="L933" s="9"/>
      <c r="M933" s="9"/>
      <c r="N933" s="9" t="s">
        <v>193</v>
      </c>
      <c r="O933" s="9" t="s">
        <v>193</v>
      </c>
      <c r="P933" s="9" t="s">
        <v>193</v>
      </c>
      <c r="Q933" s="9" t="s">
        <v>193</v>
      </c>
      <c r="S933" s="14"/>
      <c r="T933" s="11"/>
      <c r="U933" s="11"/>
      <c r="V933" s="17">
        <f>COUNTA(TableAllYears[[#This Row],[Thermal Cycling]:[PID+ (2014)]])</f>
        <v>4</v>
      </c>
      <c r="W933" s="9" t="s">
        <v>467</v>
      </c>
      <c r="X933" s="9" t="s">
        <v>484</v>
      </c>
      <c r="Y933" s="9" t="s">
        <v>461</v>
      </c>
      <c r="Z933" s="9"/>
      <c r="AA933" s="9" t="s">
        <v>45</v>
      </c>
      <c r="AB933" s="9" t="s">
        <v>45</v>
      </c>
      <c r="AC933" s="9" t="s">
        <v>30</v>
      </c>
      <c r="AD933" s="9"/>
    </row>
    <row r="934" spans="1:30" x14ac:dyDescent="0.3">
      <c r="A934">
        <v>2023</v>
      </c>
      <c r="B934" t="s">
        <v>203</v>
      </c>
      <c r="C934" t="s">
        <v>408</v>
      </c>
      <c r="D934" t="s">
        <v>431</v>
      </c>
      <c r="E934">
        <v>580</v>
      </c>
      <c r="F934">
        <v>625</v>
      </c>
      <c r="G934" t="s">
        <v>28</v>
      </c>
      <c r="H934" t="s">
        <v>55</v>
      </c>
      <c r="I934">
        <v>132</v>
      </c>
      <c r="K934">
        <v>182</v>
      </c>
      <c r="L934" s="9"/>
      <c r="M934" s="9"/>
      <c r="N934" s="9" t="s">
        <v>193</v>
      </c>
      <c r="O934" s="9" t="s">
        <v>193</v>
      </c>
      <c r="P934" s="9" t="s">
        <v>193</v>
      </c>
      <c r="Q934" s="9" t="s">
        <v>193</v>
      </c>
      <c r="S934" s="14"/>
      <c r="T934" s="11"/>
      <c r="U934" s="11"/>
      <c r="V934" s="17">
        <f>COUNTA(TableAllYears[[#This Row],[Thermal Cycling]:[PID+ (2014)]])</f>
        <v>4</v>
      </c>
      <c r="W934" s="9" t="s">
        <v>467</v>
      </c>
      <c r="X934" s="9" t="s">
        <v>484</v>
      </c>
      <c r="Y934" s="9" t="s">
        <v>461</v>
      </c>
      <c r="Z934" s="9"/>
      <c r="AA934" s="9" t="s">
        <v>45</v>
      </c>
      <c r="AB934" s="9" t="s">
        <v>45</v>
      </c>
      <c r="AC934" s="9" t="s">
        <v>30</v>
      </c>
      <c r="AD934" s="9"/>
    </row>
    <row r="935" spans="1:30" x14ac:dyDescent="0.3">
      <c r="A935">
        <v>2022</v>
      </c>
      <c r="B935" t="s">
        <v>161</v>
      </c>
      <c r="C935" t="s">
        <v>408</v>
      </c>
      <c r="D935" t="s">
        <v>12</v>
      </c>
      <c r="E935">
        <v>355</v>
      </c>
      <c r="F935">
        <v>400</v>
      </c>
      <c r="G935" t="s">
        <v>32</v>
      </c>
      <c r="H935" t="s">
        <v>13</v>
      </c>
      <c r="I935">
        <v>132</v>
      </c>
      <c r="J935" t="s">
        <v>29</v>
      </c>
      <c r="K935">
        <v>158.75</v>
      </c>
      <c r="L935" s="9"/>
      <c r="M935" s="9" t="s">
        <v>193</v>
      </c>
      <c r="N935" s="9"/>
      <c r="O935" s="9" t="s">
        <v>193</v>
      </c>
      <c r="P935" s="9" t="s">
        <v>193</v>
      </c>
      <c r="Q935" s="9" t="s">
        <v>193</v>
      </c>
      <c r="S935" s="14"/>
      <c r="T935" s="11"/>
      <c r="U935" s="11"/>
      <c r="V935" s="17">
        <f>COUNTA(TableAllYears[[#This Row],[Thermal Cycling]:[PID+ (2014)]])</f>
        <v>4</v>
      </c>
      <c r="W935" s="9" t="s">
        <v>494</v>
      </c>
      <c r="X935" s="9" t="s">
        <v>461</v>
      </c>
      <c r="Y935" s="9" t="s">
        <v>467</v>
      </c>
      <c r="Z935" s="9"/>
      <c r="AA935" s="9" t="s">
        <v>440</v>
      </c>
      <c r="AB935" s="9" t="s">
        <v>30</v>
      </c>
      <c r="AC935" s="9" t="s">
        <v>45</v>
      </c>
      <c r="AD935" s="9"/>
    </row>
    <row r="936" spans="1:30" x14ac:dyDescent="0.3">
      <c r="A936">
        <v>2022</v>
      </c>
      <c r="B936" t="s">
        <v>162</v>
      </c>
      <c r="C936" t="s">
        <v>408</v>
      </c>
      <c r="D936" t="s">
        <v>12</v>
      </c>
      <c r="E936">
        <v>355</v>
      </c>
      <c r="F936">
        <v>400</v>
      </c>
      <c r="G936" t="s">
        <v>32</v>
      </c>
      <c r="H936" t="s">
        <v>13</v>
      </c>
      <c r="I936">
        <v>120</v>
      </c>
      <c r="J936" t="s">
        <v>163</v>
      </c>
      <c r="K936">
        <v>210</v>
      </c>
      <c r="L936" s="9"/>
      <c r="M936" s="9" t="s">
        <v>193</v>
      </c>
      <c r="N936" s="9"/>
      <c r="O936" s="9" t="s">
        <v>193</v>
      </c>
      <c r="P936" s="9" t="s">
        <v>193</v>
      </c>
      <c r="Q936" s="9" t="s">
        <v>193</v>
      </c>
      <c r="S936" s="14"/>
      <c r="T936" s="11"/>
      <c r="U936" s="11"/>
      <c r="V936" s="17">
        <f>COUNTA(TableAllYears[[#This Row],[Thermal Cycling]:[PID+ (2014)]])</f>
        <v>4</v>
      </c>
      <c r="W936" s="9" t="s">
        <v>494</v>
      </c>
      <c r="X936" s="9" t="s">
        <v>461</v>
      </c>
      <c r="Y936" s="9" t="s">
        <v>467</v>
      </c>
      <c r="Z936" s="9"/>
      <c r="AA936" s="9" t="s">
        <v>440</v>
      </c>
      <c r="AB936" s="9" t="s">
        <v>30</v>
      </c>
      <c r="AC936" s="9" t="s">
        <v>45</v>
      </c>
      <c r="AD936" s="9"/>
    </row>
    <row r="937" spans="1:30" x14ac:dyDescent="0.3">
      <c r="A937">
        <v>2022</v>
      </c>
      <c r="B937" t="s">
        <v>164</v>
      </c>
      <c r="C937" t="s">
        <v>408</v>
      </c>
      <c r="D937" t="s">
        <v>12</v>
      </c>
      <c r="E937">
        <v>355</v>
      </c>
      <c r="F937">
        <v>400</v>
      </c>
      <c r="G937" t="s">
        <v>32</v>
      </c>
      <c r="H937" t="s">
        <v>13</v>
      </c>
      <c r="I937">
        <v>120</v>
      </c>
      <c r="J937" t="s">
        <v>163</v>
      </c>
      <c r="K937">
        <v>210</v>
      </c>
      <c r="L937" s="9"/>
      <c r="M937" s="9" t="s">
        <v>193</v>
      </c>
      <c r="N937" s="9"/>
      <c r="O937" s="9" t="s">
        <v>193</v>
      </c>
      <c r="P937" s="9" t="s">
        <v>193</v>
      </c>
      <c r="Q937" s="9" t="s">
        <v>193</v>
      </c>
      <c r="S937" s="14"/>
      <c r="T937" s="11"/>
      <c r="U937" s="11"/>
      <c r="V937" s="17">
        <f>COUNTA(TableAllYears[[#This Row],[Thermal Cycling]:[PID+ (2014)]])</f>
        <v>4</v>
      </c>
      <c r="W937" s="9" t="s">
        <v>494</v>
      </c>
      <c r="X937" s="9" t="s">
        <v>461</v>
      </c>
      <c r="Y937" s="9" t="s">
        <v>467</v>
      </c>
      <c r="Z937" s="9"/>
      <c r="AA937" s="9" t="s">
        <v>440</v>
      </c>
      <c r="AB937" s="9" t="s">
        <v>30</v>
      </c>
      <c r="AC937" s="9" t="s">
        <v>45</v>
      </c>
      <c r="AD937" s="9"/>
    </row>
    <row r="938" spans="1:30" x14ac:dyDescent="0.3">
      <c r="A938">
        <v>2022</v>
      </c>
      <c r="B938" t="s">
        <v>166</v>
      </c>
      <c r="C938" t="s">
        <v>408</v>
      </c>
      <c r="D938" t="s">
        <v>31</v>
      </c>
      <c r="E938">
        <v>455</v>
      </c>
      <c r="F938">
        <v>500</v>
      </c>
      <c r="G938" t="s">
        <v>32</v>
      </c>
      <c r="H938" t="s">
        <v>13</v>
      </c>
      <c r="I938">
        <v>252</v>
      </c>
      <c r="J938" t="s">
        <v>163</v>
      </c>
      <c r="K938">
        <v>158.75</v>
      </c>
      <c r="L938" s="9"/>
      <c r="M938" s="9" t="s">
        <v>193</v>
      </c>
      <c r="N938" s="9"/>
      <c r="O938" s="9" t="s">
        <v>193</v>
      </c>
      <c r="P938" s="9" t="s">
        <v>193</v>
      </c>
      <c r="Q938" s="9" t="s">
        <v>193</v>
      </c>
      <c r="S938" s="14"/>
      <c r="T938" s="11"/>
      <c r="U938" s="11"/>
      <c r="V938" s="17">
        <f>COUNTA(TableAllYears[[#This Row],[Thermal Cycling]:[PID+ (2014)]])</f>
        <v>4</v>
      </c>
      <c r="W938" s="9" t="s">
        <v>494</v>
      </c>
      <c r="X938" s="9" t="s">
        <v>461</v>
      </c>
      <c r="Y938" s="9" t="s">
        <v>467</v>
      </c>
      <c r="Z938" s="9"/>
      <c r="AA938" s="9" t="s">
        <v>440</v>
      </c>
      <c r="AB938" s="9" t="s">
        <v>30</v>
      </c>
      <c r="AC938" s="9" t="s">
        <v>45</v>
      </c>
      <c r="AD938" s="9"/>
    </row>
    <row r="939" spans="1:30" x14ac:dyDescent="0.3">
      <c r="A939">
        <v>2022</v>
      </c>
      <c r="B939" t="s">
        <v>172</v>
      </c>
      <c r="C939" t="s">
        <v>408</v>
      </c>
      <c r="D939" t="s">
        <v>27</v>
      </c>
      <c r="E939">
        <v>555</v>
      </c>
      <c r="F939">
        <v>600</v>
      </c>
      <c r="G939" t="s">
        <v>28</v>
      </c>
      <c r="H939" t="s">
        <v>13</v>
      </c>
      <c r="I939">
        <v>120</v>
      </c>
      <c r="J939" t="s">
        <v>29</v>
      </c>
      <c r="K939">
        <v>210</v>
      </c>
      <c r="L939" s="9"/>
      <c r="M939" s="9" t="s">
        <v>193</v>
      </c>
      <c r="N939" s="9" t="s">
        <v>193</v>
      </c>
      <c r="O939" s="9"/>
      <c r="P939" s="9" t="s">
        <v>193</v>
      </c>
      <c r="Q939" s="9" t="s">
        <v>193</v>
      </c>
      <c r="S939" s="14"/>
      <c r="T939" s="11"/>
      <c r="U939" s="11"/>
      <c r="V939" s="17">
        <f>COUNTA(TableAllYears[[#This Row],[Thermal Cycling]:[PID+ (2014)]])</f>
        <v>4</v>
      </c>
      <c r="W939" s="9" t="s">
        <v>494</v>
      </c>
      <c r="X939" s="9" t="s">
        <v>461</v>
      </c>
      <c r="Y939" s="9" t="s">
        <v>467</v>
      </c>
      <c r="Z939" s="9"/>
      <c r="AA939" s="9" t="s">
        <v>440</v>
      </c>
      <c r="AB939" s="9" t="s">
        <v>30</v>
      </c>
      <c r="AC939" s="9" t="s">
        <v>45</v>
      </c>
      <c r="AD939" s="9"/>
    </row>
    <row r="940" spans="1:30" x14ac:dyDescent="0.3">
      <c r="A940">
        <v>2018</v>
      </c>
      <c r="B940" t="s">
        <v>682</v>
      </c>
      <c r="C940" t="s">
        <v>408</v>
      </c>
      <c r="L940" s="9"/>
      <c r="M940" s="9" t="s">
        <v>193</v>
      </c>
      <c r="N940" s="9" t="s">
        <v>193</v>
      </c>
      <c r="O940" s="9" t="s">
        <v>193</v>
      </c>
      <c r="P940" s="9" t="s">
        <v>193</v>
      </c>
      <c r="Q940" s="9"/>
      <c r="S940" s="14"/>
      <c r="T940" s="11"/>
      <c r="U940" s="11"/>
      <c r="V940" s="17">
        <f>COUNTA(TableAllYears[[#This Row],[Thermal Cycling]:[PID+ (2014)]])</f>
        <v>4</v>
      </c>
      <c r="W940" s="9" t="s">
        <v>461</v>
      </c>
      <c r="X940" s="9" t="s">
        <v>702</v>
      </c>
      <c r="Y940" s="9"/>
      <c r="Z940" s="9"/>
      <c r="AA940" s="9" t="s">
        <v>30</v>
      </c>
      <c r="AB940" s="9" t="s">
        <v>440</v>
      </c>
      <c r="AC940" s="9"/>
      <c r="AD940" s="9"/>
    </row>
    <row r="941" spans="1:30" x14ac:dyDescent="0.3">
      <c r="A941">
        <v>2018</v>
      </c>
      <c r="B941" t="s">
        <v>622</v>
      </c>
      <c r="C941" t="s">
        <v>408</v>
      </c>
      <c r="L941" s="9"/>
      <c r="M941" s="9" t="s">
        <v>193</v>
      </c>
      <c r="N941" s="9" t="s">
        <v>193</v>
      </c>
      <c r="O941" s="9" t="s">
        <v>193</v>
      </c>
      <c r="P941" s="9" t="s">
        <v>193</v>
      </c>
      <c r="Q941" s="9"/>
      <c r="S941" s="14"/>
      <c r="T941" s="11"/>
      <c r="U941" s="11"/>
      <c r="V941" s="17">
        <f>COUNTA(TableAllYears[[#This Row],[Thermal Cycling]:[PID+ (2014)]])</f>
        <v>4</v>
      </c>
      <c r="W941" s="9" t="s">
        <v>461</v>
      </c>
      <c r="X941" s="9" t="s">
        <v>702</v>
      </c>
      <c r="Y941" s="9"/>
      <c r="Z941" s="9"/>
      <c r="AA941" s="9" t="s">
        <v>30</v>
      </c>
      <c r="AB941" s="9" t="s">
        <v>440</v>
      </c>
      <c r="AC941" s="9"/>
      <c r="AD941" s="9"/>
    </row>
    <row r="942" spans="1:30" x14ac:dyDescent="0.3">
      <c r="A942" s="9">
        <v>2024</v>
      </c>
      <c r="B942" s="9" t="s">
        <v>171</v>
      </c>
      <c r="C942" s="9" t="s">
        <v>408</v>
      </c>
      <c r="D942" t="s">
        <v>432</v>
      </c>
      <c r="E942">
        <v>630</v>
      </c>
      <c r="F942">
        <v>675</v>
      </c>
      <c r="G942" s="9" t="s">
        <v>28</v>
      </c>
      <c r="H942" s="9" t="s">
        <v>13</v>
      </c>
      <c r="I942" s="9"/>
      <c r="J942" s="9"/>
      <c r="K942" s="9">
        <v>210</v>
      </c>
      <c r="L942" s="9">
        <v>105</v>
      </c>
      <c r="M942" s="9" t="s">
        <v>193</v>
      </c>
      <c r="N942" s="9" t="s">
        <v>193</v>
      </c>
      <c r="O942" s="9" t="s">
        <v>193</v>
      </c>
      <c r="P942" s="9"/>
      <c r="Q942" s="9"/>
      <c r="S942" s="14"/>
      <c r="T942" s="11"/>
      <c r="U942" s="11"/>
      <c r="V942" s="17">
        <f>COUNTA(TableAllYears[[#This Row],[Thermal Cycling]:[PID+ (2014)]])</f>
        <v>3</v>
      </c>
      <c r="W942" t="s">
        <v>461</v>
      </c>
      <c r="AA942" s="9" t="s">
        <v>30</v>
      </c>
      <c r="AB942" s="9" t="s">
        <v>45</v>
      </c>
      <c r="AC942" s="9"/>
      <c r="AD942" s="9"/>
    </row>
    <row r="943" spans="1:30" x14ac:dyDescent="0.3">
      <c r="A943" s="9">
        <v>2024</v>
      </c>
      <c r="B943" s="9" t="s">
        <v>203</v>
      </c>
      <c r="C943" s="9" t="s">
        <v>408</v>
      </c>
      <c r="D943" t="s">
        <v>431</v>
      </c>
      <c r="E943">
        <v>580</v>
      </c>
      <c r="F943">
        <v>625</v>
      </c>
      <c r="G943" s="9" t="s">
        <v>28</v>
      </c>
      <c r="H943" s="9" t="s">
        <v>55</v>
      </c>
      <c r="I943" s="9"/>
      <c r="J943" s="9"/>
      <c r="K943" s="9">
        <v>182</v>
      </c>
      <c r="L943" s="9">
        <v>105</v>
      </c>
      <c r="M943" s="9" t="s">
        <v>193</v>
      </c>
      <c r="N943" s="9"/>
      <c r="O943" s="9" t="s">
        <v>193</v>
      </c>
      <c r="P943" s="9"/>
      <c r="Q943" s="9" t="s">
        <v>193</v>
      </c>
      <c r="S943" s="14"/>
      <c r="T943" s="11"/>
      <c r="U943" s="11"/>
      <c r="V943" s="17">
        <f>COUNTA(TableAllYears[[#This Row],[Thermal Cycling]:[PID+ (2014)]])</f>
        <v>3</v>
      </c>
      <c r="W943" t="s">
        <v>461</v>
      </c>
      <c r="AA943" s="9" t="s">
        <v>30</v>
      </c>
      <c r="AB943" s="9" t="s">
        <v>45</v>
      </c>
      <c r="AC943" s="9"/>
      <c r="AD943" s="9"/>
    </row>
    <row r="944" spans="1:30" x14ac:dyDescent="0.3">
      <c r="A944">
        <v>2023</v>
      </c>
      <c r="B944" t="s">
        <v>167</v>
      </c>
      <c r="C944" t="s">
        <v>408</v>
      </c>
      <c r="D944" t="s">
        <v>429</v>
      </c>
      <c r="E944">
        <v>530</v>
      </c>
      <c r="F944">
        <v>575</v>
      </c>
      <c r="G944" t="s">
        <v>32</v>
      </c>
      <c r="H944" t="s">
        <v>13</v>
      </c>
      <c r="I944">
        <v>110</v>
      </c>
      <c r="K944">
        <v>210</v>
      </c>
      <c r="L944" s="9"/>
      <c r="M944" s="9" t="s">
        <v>193</v>
      </c>
      <c r="N944" s="9"/>
      <c r="O944" s="9" t="s">
        <v>193</v>
      </c>
      <c r="P944" s="9"/>
      <c r="Q944" s="9" t="s">
        <v>193</v>
      </c>
      <c r="S944" s="14"/>
      <c r="T944" s="11"/>
      <c r="U944" s="11"/>
      <c r="V944" s="17">
        <f>COUNTA(TableAllYears[[#This Row],[Thermal Cycling]:[PID+ (2014)]])</f>
        <v>3</v>
      </c>
      <c r="W944" s="9" t="s">
        <v>467</v>
      </c>
      <c r="X944" s="9" t="s">
        <v>484</v>
      </c>
      <c r="Y944" s="9" t="s">
        <v>461</v>
      </c>
      <c r="Z944" s="9"/>
      <c r="AA944" s="9" t="s">
        <v>45</v>
      </c>
      <c r="AB944" s="9" t="s">
        <v>45</v>
      </c>
      <c r="AC944" s="9" t="s">
        <v>30</v>
      </c>
      <c r="AD944" s="9"/>
    </row>
    <row r="945" spans="1:30" x14ac:dyDescent="0.3">
      <c r="A945">
        <v>2023</v>
      </c>
      <c r="B945" t="s">
        <v>168</v>
      </c>
      <c r="C945" t="s">
        <v>408</v>
      </c>
      <c r="D945" t="s">
        <v>432</v>
      </c>
      <c r="E945">
        <v>630</v>
      </c>
      <c r="F945">
        <v>675</v>
      </c>
      <c r="G945" t="s">
        <v>32</v>
      </c>
      <c r="H945" t="s">
        <v>13</v>
      </c>
      <c r="I945">
        <v>132</v>
      </c>
      <c r="K945">
        <v>210</v>
      </c>
      <c r="L945" s="9"/>
      <c r="M945" s="9" t="s">
        <v>193</v>
      </c>
      <c r="N945" s="9"/>
      <c r="O945" s="9" t="s">
        <v>193</v>
      </c>
      <c r="P945" s="9"/>
      <c r="Q945" s="9" t="s">
        <v>193</v>
      </c>
      <c r="S945" s="14"/>
      <c r="T945" s="11"/>
      <c r="U945" s="11"/>
      <c r="V945" s="17">
        <f>COUNTA(TableAllYears[[#This Row],[Thermal Cycling]:[PID+ (2014)]])</f>
        <v>3</v>
      </c>
      <c r="W945" s="9" t="s">
        <v>467</v>
      </c>
      <c r="X945" s="9" t="s">
        <v>484</v>
      </c>
      <c r="Y945" s="9" t="s">
        <v>461</v>
      </c>
      <c r="Z945" s="9"/>
      <c r="AA945" s="9" t="s">
        <v>45</v>
      </c>
      <c r="AB945" s="9" t="s">
        <v>45</v>
      </c>
      <c r="AC945" s="9" t="s">
        <v>30</v>
      </c>
      <c r="AD945" s="9"/>
    </row>
    <row r="946" spans="1:30" x14ac:dyDescent="0.3">
      <c r="A946">
        <v>2022</v>
      </c>
      <c r="B946" t="s">
        <v>165</v>
      </c>
      <c r="C946" t="s">
        <v>408</v>
      </c>
      <c r="D946" t="s">
        <v>46</v>
      </c>
      <c r="E946">
        <v>405</v>
      </c>
      <c r="F946">
        <v>450</v>
      </c>
      <c r="G946" t="s">
        <v>32</v>
      </c>
      <c r="H946" t="s">
        <v>13</v>
      </c>
      <c r="I946">
        <v>144</v>
      </c>
      <c r="J946" t="s">
        <v>29</v>
      </c>
      <c r="K946">
        <v>158.75</v>
      </c>
      <c r="L946" s="9"/>
      <c r="M946" s="9" t="s">
        <v>193</v>
      </c>
      <c r="N946" s="9"/>
      <c r="O946" s="9" t="s">
        <v>193</v>
      </c>
      <c r="P946" s="9"/>
      <c r="Q946" s="9" t="s">
        <v>193</v>
      </c>
      <c r="S946" s="14"/>
      <c r="T946" s="11"/>
      <c r="U946" s="11"/>
      <c r="V946" s="17">
        <f>COUNTA(TableAllYears[[#This Row],[Thermal Cycling]:[PID+ (2014)]])</f>
        <v>3</v>
      </c>
      <c r="W946" s="9" t="s">
        <v>494</v>
      </c>
      <c r="X946" s="9" t="s">
        <v>461</v>
      </c>
      <c r="Y946" s="9" t="s">
        <v>467</v>
      </c>
      <c r="Z946" s="9"/>
      <c r="AA946" s="9" t="s">
        <v>440</v>
      </c>
      <c r="AB946" s="9" t="s">
        <v>30</v>
      </c>
      <c r="AC946" s="9" t="s">
        <v>45</v>
      </c>
      <c r="AD946" s="9"/>
    </row>
    <row r="947" spans="1:30" x14ac:dyDescent="0.3">
      <c r="A947">
        <v>2018</v>
      </c>
      <c r="B947" t="s">
        <v>680</v>
      </c>
      <c r="C947" t="s">
        <v>408</v>
      </c>
      <c r="L947" s="9"/>
      <c r="M947" s="9" t="s">
        <v>193</v>
      </c>
      <c r="N947" s="9"/>
      <c r="O947" s="9" t="s">
        <v>193</v>
      </c>
      <c r="P947" s="9" t="s">
        <v>193</v>
      </c>
      <c r="Q947" s="9"/>
      <c r="S947" s="14"/>
      <c r="T947" s="11"/>
      <c r="U947" s="11"/>
      <c r="V947" s="17">
        <f>COUNTA(TableAllYears[[#This Row],[Thermal Cycling]:[PID+ (2014)]])</f>
        <v>3</v>
      </c>
      <c r="W947" s="9" t="s">
        <v>461</v>
      </c>
      <c r="X947" s="9" t="s">
        <v>702</v>
      </c>
      <c r="Y947" s="9"/>
      <c r="Z947" s="9"/>
      <c r="AA947" s="9" t="s">
        <v>30</v>
      </c>
      <c r="AB947" s="9" t="s">
        <v>440</v>
      </c>
      <c r="AC947" s="9"/>
      <c r="AD947" s="9"/>
    </row>
    <row r="948" spans="1:30" x14ac:dyDescent="0.3">
      <c r="A948">
        <v>2018</v>
      </c>
      <c r="B948" t="s">
        <v>681</v>
      </c>
      <c r="C948" t="s">
        <v>408</v>
      </c>
      <c r="L948" s="9"/>
      <c r="M948" s="9" t="s">
        <v>193</v>
      </c>
      <c r="N948" s="9" t="s">
        <v>193</v>
      </c>
      <c r="O948" s="9" t="s">
        <v>193</v>
      </c>
      <c r="P948" s="9"/>
      <c r="Q948" s="9"/>
      <c r="S948" s="14"/>
      <c r="T948" s="11"/>
      <c r="U948" s="11"/>
      <c r="V948" s="17">
        <f>COUNTA(TableAllYears[[#This Row],[Thermal Cycling]:[PID+ (2014)]])</f>
        <v>3</v>
      </c>
      <c r="W948" s="9" t="s">
        <v>461</v>
      </c>
      <c r="X948" s="9" t="s">
        <v>702</v>
      </c>
      <c r="Y948" s="9"/>
      <c r="Z948" s="9"/>
      <c r="AA948" s="9" t="s">
        <v>30</v>
      </c>
      <c r="AB948" s="9" t="s">
        <v>440</v>
      </c>
      <c r="AC948" s="9"/>
      <c r="AD948" s="9"/>
    </row>
    <row r="949" spans="1:30" x14ac:dyDescent="0.3">
      <c r="A949">
        <v>2016</v>
      </c>
      <c r="C949" t="s">
        <v>408</v>
      </c>
      <c r="L949" s="9"/>
      <c r="M949" s="9" t="s">
        <v>193</v>
      </c>
      <c r="N949" s="9" t="s">
        <v>193</v>
      </c>
      <c r="O949" s="9" t="s">
        <v>193</v>
      </c>
      <c r="P949" s="9"/>
      <c r="Q949" s="9"/>
      <c r="S949" s="14"/>
      <c r="T949" s="11"/>
      <c r="U949" s="11"/>
      <c r="V949" s="17">
        <f>COUNTA(TableAllYears[[#This Row],[Thermal Cycling]:[PID+ (2014)]])</f>
        <v>3</v>
      </c>
      <c r="W949" s="9" t="s">
        <v>461</v>
      </c>
      <c r="X949" s="9"/>
      <c r="Y949" s="9"/>
      <c r="Z949" s="9"/>
      <c r="AA949" s="9" t="s">
        <v>30</v>
      </c>
      <c r="AB949" s="9"/>
      <c r="AC949" s="9"/>
      <c r="AD949" s="9"/>
    </row>
    <row r="950" spans="1:30" x14ac:dyDescent="0.3">
      <c r="A950" s="9">
        <v>2024</v>
      </c>
      <c r="B950" s="9" t="s">
        <v>810</v>
      </c>
      <c r="C950" s="9" t="s">
        <v>408</v>
      </c>
      <c r="D950" t="s">
        <v>434</v>
      </c>
      <c r="E950">
        <v>480</v>
      </c>
      <c r="F950">
        <v>525</v>
      </c>
      <c r="G950" s="9" t="s">
        <v>53</v>
      </c>
      <c r="H950" s="9" t="s">
        <v>55</v>
      </c>
      <c r="I950" s="9"/>
      <c r="J950" s="9"/>
      <c r="K950" s="9">
        <v>182</v>
      </c>
      <c r="L950" s="9">
        <v>105</v>
      </c>
      <c r="M950" s="9" t="s">
        <v>193</v>
      </c>
      <c r="N950" s="9"/>
      <c r="O950" s="9"/>
      <c r="P950" s="9"/>
      <c r="Q950" s="9" t="s">
        <v>193</v>
      </c>
      <c r="S950" s="14"/>
      <c r="T950" s="11"/>
      <c r="U950" s="11"/>
      <c r="V950" s="17">
        <f>COUNTA(TableAllYears[[#This Row],[Thermal Cycling]:[PID+ (2014)]])</f>
        <v>2</v>
      </c>
      <c r="W950" t="s">
        <v>461</v>
      </c>
      <c r="AA950" s="9" t="s">
        <v>30</v>
      </c>
      <c r="AB950" s="9" t="s">
        <v>45</v>
      </c>
      <c r="AC950" s="9"/>
      <c r="AD950" s="9"/>
    </row>
    <row r="951" spans="1:30" x14ac:dyDescent="0.3">
      <c r="A951">
        <v>2023</v>
      </c>
      <c r="B951" t="s">
        <v>171</v>
      </c>
      <c r="C951" t="s">
        <v>408</v>
      </c>
      <c r="D951" t="s">
        <v>432</v>
      </c>
      <c r="E951">
        <v>630</v>
      </c>
      <c r="F951">
        <v>675</v>
      </c>
      <c r="G951" t="s">
        <v>28</v>
      </c>
      <c r="H951" t="s">
        <v>13</v>
      </c>
      <c r="I951">
        <v>132</v>
      </c>
      <c r="K951">
        <v>210</v>
      </c>
      <c r="L951" s="9"/>
      <c r="M951" s="9"/>
      <c r="N951" s="9"/>
      <c r="O951" s="9" t="s">
        <v>193</v>
      </c>
      <c r="P951" s="9"/>
      <c r="Q951" s="9" t="s">
        <v>193</v>
      </c>
      <c r="S951" s="14"/>
      <c r="T951" s="11"/>
      <c r="U951" s="11"/>
      <c r="V951" s="17">
        <f>COUNTA(TableAllYears[[#This Row],[Thermal Cycling]:[PID+ (2014)]])</f>
        <v>2</v>
      </c>
      <c r="W951" s="9" t="s">
        <v>467</v>
      </c>
      <c r="X951" s="9" t="s">
        <v>484</v>
      </c>
      <c r="Y951" s="9" t="s">
        <v>461</v>
      </c>
      <c r="Z951" s="9"/>
      <c r="AA951" s="9" t="s">
        <v>45</v>
      </c>
      <c r="AB951" s="9" t="s">
        <v>45</v>
      </c>
      <c r="AC951" s="9" t="s">
        <v>30</v>
      </c>
      <c r="AD951" s="9"/>
    </row>
    <row r="952" spans="1:30" x14ac:dyDescent="0.3">
      <c r="A952">
        <v>2022</v>
      </c>
      <c r="B952" t="s">
        <v>167</v>
      </c>
      <c r="C952" t="s">
        <v>408</v>
      </c>
      <c r="D952" t="s">
        <v>34</v>
      </c>
      <c r="E952">
        <v>505</v>
      </c>
      <c r="F952">
        <v>550</v>
      </c>
      <c r="G952" t="s">
        <v>32</v>
      </c>
      <c r="H952" t="s">
        <v>13</v>
      </c>
      <c r="I952">
        <v>110</v>
      </c>
      <c r="J952" t="s">
        <v>29</v>
      </c>
      <c r="K952">
        <v>210</v>
      </c>
      <c r="L952" s="9"/>
      <c r="M952" s="9"/>
      <c r="N952" s="9"/>
      <c r="O952" s="9" t="s">
        <v>193</v>
      </c>
      <c r="P952" s="9"/>
      <c r="Q952" s="9" t="s">
        <v>193</v>
      </c>
      <c r="S952" s="14"/>
      <c r="T952" s="11"/>
      <c r="U952" s="11"/>
      <c r="V952" s="17">
        <f>COUNTA(TableAllYears[[#This Row],[Thermal Cycling]:[PID+ (2014)]])</f>
        <v>2</v>
      </c>
      <c r="W952" s="9" t="s">
        <v>494</v>
      </c>
      <c r="X952" s="9" t="s">
        <v>461</v>
      </c>
      <c r="Y952" s="9" t="s">
        <v>467</v>
      </c>
      <c r="Z952" s="9"/>
      <c r="AA952" s="9" t="s">
        <v>440</v>
      </c>
      <c r="AB952" s="9" t="s">
        <v>30</v>
      </c>
      <c r="AC952" s="9" t="s">
        <v>45</v>
      </c>
      <c r="AD952" s="9"/>
    </row>
    <row r="953" spans="1:30" x14ac:dyDescent="0.3">
      <c r="A953">
        <v>2020</v>
      </c>
      <c r="B953" t="s">
        <v>624</v>
      </c>
      <c r="C953" t="s">
        <v>408</v>
      </c>
      <c r="L953" s="9"/>
      <c r="M953" s="9"/>
      <c r="N953" s="9"/>
      <c r="O953" s="9"/>
      <c r="P953" s="9" t="s">
        <v>193</v>
      </c>
      <c r="Q953" s="9"/>
      <c r="R953" t="s">
        <v>193</v>
      </c>
      <c r="S953" s="14"/>
      <c r="T953" s="11"/>
      <c r="U953" s="11"/>
      <c r="V953" s="17">
        <f>COUNTA(TableAllYears[[#This Row],[Thermal Cycling]:[PID+ (2014)]])</f>
        <v>2</v>
      </c>
      <c r="W953" s="9" t="s">
        <v>461</v>
      </c>
      <c r="X953" s="9" t="s">
        <v>628</v>
      </c>
      <c r="Y953" s="9" t="s">
        <v>456</v>
      </c>
      <c r="Z953" s="9"/>
      <c r="AA953" s="9" t="s">
        <v>30</v>
      </c>
      <c r="AB953" s="9" t="s">
        <v>45</v>
      </c>
      <c r="AC953" s="9" t="s">
        <v>440</v>
      </c>
      <c r="AD953" s="9"/>
    </row>
    <row r="954" spans="1:30" x14ac:dyDescent="0.3">
      <c r="A954">
        <v>2020</v>
      </c>
      <c r="B954" t="s">
        <v>609</v>
      </c>
      <c r="C954" t="s">
        <v>408</v>
      </c>
      <c r="L954" s="9"/>
      <c r="M954" s="9" t="s">
        <v>193</v>
      </c>
      <c r="N954" s="9"/>
      <c r="O954" s="9"/>
      <c r="P954" s="9" t="s">
        <v>193</v>
      </c>
      <c r="Q954" s="9"/>
      <c r="S954" s="14"/>
      <c r="T954" s="11"/>
      <c r="U954" s="11"/>
      <c r="V954" s="17">
        <f>COUNTA(TableAllYears[[#This Row],[Thermal Cycling]:[PID+ (2014)]])</f>
        <v>2</v>
      </c>
      <c r="W954" s="9" t="s">
        <v>461</v>
      </c>
      <c r="X954" s="9" t="s">
        <v>628</v>
      </c>
      <c r="Y954" s="9" t="s">
        <v>456</v>
      </c>
      <c r="Z954" s="9"/>
      <c r="AA954" s="9" t="s">
        <v>30</v>
      </c>
      <c r="AB954" s="9" t="s">
        <v>45</v>
      </c>
      <c r="AC954" s="9" t="s">
        <v>440</v>
      </c>
      <c r="AD954" s="9"/>
    </row>
    <row r="955" spans="1:30" x14ac:dyDescent="0.3">
      <c r="A955">
        <v>2020</v>
      </c>
      <c r="B955" t="s">
        <v>610</v>
      </c>
      <c r="C955" t="s">
        <v>408</v>
      </c>
      <c r="L955" s="9"/>
      <c r="M955" s="9" t="s">
        <v>193</v>
      </c>
      <c r="N955" s="9"/>
      <c r="O955" s="9"/>
      <c r="P955" s="9" t="s">
        <v>193</v>
      </c>
      <c r="Q955" s="9"/>
      <c r="S955" s="14"/>
      <c r="T955" s="11"/>
      <c r="U955" s="11"/>
      <c r="V955" s="17">
        <f>COUNTA(TableAllYears[[#This Row],[Thermal Cycling]:[PID+ (2014)]])</f>
        <v>2</v>
      </c>
      <c r="W955" s="9" t="s">
        <v>461</v>
      </c>
      <c r="X955" s="9" t="s">
        <v>628</v>
      </c>
      <c r="Y955" s="9" t="s">
        <v>456</v>
      </c>
      <c r="Z955" s="9"/>
      <c r="AA955" s="9" t="s">
        <v>30</v>
      </c>
      <c r="AB955" s="9" t="s">
        <v>45</v>
      </c>
      <c r="AC955" s="9" t="s">
        <v>440</v>
      </c>
      <c r="AD955" s="9"/>
    </row>
    <row r="956" spans="1:30" x14ac:dyDescent="0.3">
      <c r="A956">
        <v>2019</v>
      </c>
      <c r="B956" t="s">
        <v>609</v>
      </c>
      <c r="C956" t="s">
        <v>408</v>
      </c>
      <c r="L956" s="9"/>
      <c r="M956" s="9" t="s">
        <v>193</v>
      </c>
      <c r="N956" s="9"/>
      <c r="O956" s="9"/>
      <c r="P956" s="9" t="s">
        <v>193</v>
      </c>
      <c r="Q956" s="9"/>
      <c r="S956" s="14"/>
      <c r="T956" s="11"/>
      <c r="U956" s="11"/>
      <c r="V956" s="17">
        <f>COUNTA(TableAllYears[[#This Row],[Thermal Cycling]:[PID+ (2014)]])</f>
        <v>2</v>
      </c>
      <c r="W956" s="9" t="s">
        <v>461</v>
      </c>
      <c r="X956" s="9"/>
      <c r="Y956" s="9"/>
      <c r="Z956" s="9"/>
      <c r="AA956" s="9" t="s">
        <v>30</v>
      </c>
      <c r="AB956" s="9"/>
      <c r="AC956" s="9"/>
      <c r="AD956" s="9"/>
    </row>
    <row r="957" spans="1:30" x14ac:dyDescent="0.3">
      <c r="A957">
        <v>2019</v>
      </c>
      <c r="B957" t="s">
        <v>610</v>
      </c>
      <c r="C957" t="s">
        <v>408</v>
      </c>
      <c r="L957" s="9"/>
      <c r="M957" s="9" t="s">
        <v>193</v>
      </c>
      <c r="N957" s="9"/>
      <c r="O957" s="9"/>
      <c r="P957" s="9" t="s">
        <v>193</v>
      </c>
      <c r="Q957" s="9"/>
      <c r="S957" s="14"/>
      <c r="T957" s="11"/>
      <c r="U957" s="11"/>
      <c r="V957" s="17">
        <f>COUNTA(TableAllYears[[#This Row],[Thermal Cycling]:[PID+ (2014)]])</f>
        <v>2</v>
      </c>
      <c r="W957" s="9" t="s">
        <v>461</v>
      </c>
      <c r="X957" s="9"/>
      <c r="Y957" s="9"/>
      <c r="Z957" s="9"/>
      <c r="AA957" s="9" t="s">
        <v>30</v>
      </c>
      <c r="AB957" s="9"/>
      <c r="AC957" s="9"/>
      <c r="AD957" s="9"/>
    </row>
    <row r="958" spans="1:30" x14ac:dyDescent="0.3">
      <c r="A958">
        <v>2018</v>
      </c>
      <c r="B958" t="s">
        <v>689</v>
      </c>
      <c r="C958" t="s">
        <v>408</v>
      </c>
      <c r="L958" s="9"/>
      <c r="M958" s="9"/>
      <c r="N958" s="9" t="s">
        <v>193</v>
      </c>
      <c r="O958" s="9" t="s">
        <v>193</v>
      </c>
      <c r="P958" s="9"/>
      <c r="Q958" s="9"/>
      <c r="S958" s="14"/>
      <c r="T958" s="11"/>
      <c r="U958" s="11"/>
      <c r="V958" s="17">
        <f>COUNTA(TableAllYears[[#This Row],[Thermal Cycling]:[PID+ (2014)]])</f>
        <v>2</v>
      </c>
      <c r="W958" s="9" t="s">
        <v>461</v>
      </c>
      <c r="X958" s="9" t="s">
        <v>702</v>
      </c>
      <c r="Y958" s="9"/>
      <c r="Z958" s="9"/>
      <c r="AA958" s="9" t="s">
        <v>30</v>
      </c>
      <c r="AB958" s="9" t="s">
        <v>440</v>
      </c>
      <c r="AC958" s="9"/>
      <c r="AD958" s="9"/>
    </row>
    <row r="959" spans="1:30" x14ac:dyDescent="0.3">
      <c r="A959" s="9">
        <v>2024</v>
      </c>
      <c r="B959" s="9" t="s">
        <v>805</v>
      </c>
      <c r="C959" s="9" t="s">
        <v>408</v>
      </c>
      <c r="D959" t="s">
        <v>430</v>
      </c>
      <c r="E959">
        <v>430</v>
      </c>
      <c r="F959">
        <v>475</v>
      </c>
      <c r="G959" s="9" t="s">
        <v>32</v>
      </c>
      <c r="H959" s="9" t="s">
        <v>55</v>
      </c>
      <c r="I959" s="9"/>
      <c r="J959" s="9"/>
      <c r="K959" s="9">
        <v>182</v>
      </c>
      <c r="L959" s="9">
        <v>70</v>
      </c>
      <c r="M959" s="9"/>
      <c r="N959" s="9"/>
      <c r="O959" s="9"/>
      <c r="P959" s="9"/>
      <c r="Q959" s="9" t="s">
        <v>193</v>
      </c>
      <c r="S959" s="14"/>
      <c r="T959" s="11"/>
      <c r="U959" s="11"/>
      <c r="V959" s="17">
        <f>COUNTA(TableAllYears[[#This Row],[Thermal Cycling]:[PID+ (2014)]])</f>
        <v>1</v>
      </c>
      <c r="W959" t="s">
        <v>461</v>
      </c>
      <c r="AA959" s="9" t="s">
        <v>30</v>
      </c>
      <c r="AB959" s="9" t="s">
        <v>45</v>
      </c>
      <c r="AC959" s="9"/>
      <c r="AD959" s="9"/>
    </row>
    <row r="960" spans="1:30" x14ac:dyDescent="0.3">
      <c r="A960" s="9">
        <v>2024</v>
      </c>
      <c r="B960" s="9" t="s">
        <v>807</v>
      </c>
      <c r="C960" s="9" t="s">
        <v>408</v>
      </c>
      <c r="D960" t="s">
        <v>431</v>
      </c>
      <c r="E960">
        <v>580</v>
      </c>
      <c r="F960">
        <v>625</v>
      </c>
      <c r="G960" s="9" t="s">
        <v>32</v>
      </c>
      <c r="H960" s="9" t="s">
        <v>55</v>
      </c>
      <c r="I960" s="9"/>
      <c r="J960" s="9"/>
      <c r="K960" s="9">
        <v>182</v>
      </c>
      <c r="L960" s="9">
        <v>105</v>
      </c>
      <c r="M960" s="9"/>
      <c r="N960" s="9"/>
      <c r="O960" s="9"/>
      <c r="P960" s="9"/>
      <c r="Q960" s="9" t="s">
        <v>193</v>
      </c>
      <c r="S960" s="14"/>
      <c r="T960" s="11"/>
      <c r="U960" s="11"/>
      <c r="V960" s="17">
        <f>COUNTA(TableAllYears[[#This Row],[Thermal Cycling]:[PID+ (2014)]])</f>
        <v>1</v>
      </c>
      <c r="W960" t="s">
        <v>461</v>
      </c>
      <c r="AA960" s="9" t="s">
        <v>30</v>
      </c>
      <c r="AB960" s="9" t="s">
        <v>45</v>
      </c>
      <c r="AC960" s="9"/>
      <c r="AD960" s="9"/>
    </row>
    <row r="961" spans="1:30" x14ac:dyDescent="0.3">
      <c r="A961" s="9">
        <v>2024</v>
      </c>
      <c r="B961" s="9" t="s">
        <v>808</v>
      </c>
      <c r="C961" s="9" t="s">
        <v>408</v>
      </c>
      <c r="D961" t="s">
        <v>431</v>
      </c>
      <c r="E961">
        <v>580</v>
      </c>
      <c r="F961">
        <v>625</v>
      </c>
      <c r="G961" s="9" t="s">
        <v>11</v>
      </c>
      <c r="H961" s="9" t="s">
        <v>55</v>
      </c>
      <c r="I961" s="9"/>
      <c r="J961" s="9"/>
      <c r="K961" s="9">
        <v>182</v>
      </c>
      <c r="L961" s="9">
        <v>105</v>
      </c>
      <c r="M961" s="9"/>
      <c r="N961" s="9"/>
      <c r="O961" s="9"/>
      <c r="P961" s="9"/>
      <c r="Q961" s="9" t="s">
        <v>193</v>
      </c>
      <c r="S961" s="14"/>
      <c r="T961" s="11"/>
      <c r="U961" s="11"/>
      <c r="V961" s="17">
        <f>COUNTA(TableAllYears[[#This Row],[Thermal Cycling]:[PID+ (2014)]])</f>
        <v>1</v>
      </c>
      <c r="W961" t="s">
        <v>461</v>
      </c>
      <c r="AA961" s="9" t="s">
        <v>30</v>
      </c>
      <c r="AB961" s="9" t="s">
        <v>45</v>
      </c>
      <c r="AC961" s="9"/>
      <c r="AD961" s="9"/>
    </row>
    <row r="962" spans="1:30" x14ac:dyDescent="0.3">
      <c r="A962" s="9">
        <v>2024</v>
      </c>
      <c r="B962" s="9" t="s">
        <v>809</v>
      </c>
      <c r="C962" s="9" t="s">
        <v>408</v>
      </c>
      <c r="D962" t="s">
        <v>1118</v>
      </c>
      <c r="E962">
        <v>680</v>
      </c>
      <c r="F962">
        <v>725</v>
      </c>
      <c r="G962" s="9" t="s">
        <v>32</v>
      </c>
      <c r="H962" s="9" t="s">
        <v>55</v>
      </c>
      <c r="I962" s="9"/>
      <c r="J962" s="9"/>
      <c r="K962" s="9">
        <v>210</v>
      </c>
      <c r="L962" s="9">
        <v>105</v>
      </c>
      <c r="M962" s="9"/>
      <c r="N962" s="9"/>
      <c r="O962" s="9"/>
      <c r="P962" s="9"/>
      <c r="Q962" s="9" t="s">
        <v>193</v>
      </c>
      <c r="S962" s="14"/>
      <c r="T962" s="11"/>
      <c r="U962" s="11"/>
      <c r="V962" s="17">
        <f>COUNTA(TableAllYears[[#This Row],[Thermal Cycling]:[PID+ (2014)]])</f>
        <v>1</v>
      </c>
      <c r="W962" t="s">
        <v>461</v>
      </c>
      <c r="AA962" s="9" t="s">
        <v>30</v>
      </c>
      <c r="AB962" s="9" t="s">
        <v>45</v>
      </c>
      <c r="AC962" s="9"/>
      <c r="AD962" s="9"/>
    </row>
    <row r="963" spans="1:30" x14ac:dyDescent="0.3">
      <c r="A963" s="9">
        <v>2024</v>
      </c>
      <c r="B963" s="9" t="s">
        <v>812</v>
      </c>
      <c r="C963" s="9" t="s">
        <v>408</v>
      </c>
      <c r="D963" t="s">
        <v>430</v>
      </c>
      <c r="E963">
        <v>430</v>
      </c>
      <c r="F963">
        <v>475</v>
      </c>
      <c r="G963" s="9" t="s">
        <v>53</v>
      </c>
      <c r="H963" s="9" t="s">
        <v>55</v>
      </c>
      <c r="I963" s="9"/>
      <c r="J963" s="9"/>
      <c r="K963" s="9">
        <v>182</v>
      </c>
      <c r="L963" s="9">
        <v>70</v>
      </c>
      <c r="M963" s="9"/>
      <c r="N963" s="9"/>
      <c r="O963" s="9"/>
      <c r="P963" s="9"/>
      <c r="Q963" s="9" t="s">
        <v>193</v>
      </c>
      <c r="S963" s="14"/>
      <c r="T963" s="11"/>
      <c r="U963" s="11"/>
      <c r="V963" s="17">
        <f>COUNTA(TableAllYears[[#This Row],[Thermal Cycling]:[PID+ (2014)]])</f>
        <v>1</v>
      </c>
      <c r="W963" t="s">
        <v>461</v>
      </c>
      <c r="AA963" s="9" t="s">
        <v>30</v>
      </c>
      <c r="AB963" s="9" t="s">
        <v>45</v>
      </c>
      <c r="AC963" s="9"/>
      <c r="AD963" s="9"/>
    </row>
    <row r="964" spans="1:30" x14ac:dyDescent="0.3">
      <c r="A964" s="9">
        <v>2024</v>
      </c>
      <c r="B964" s="9" t="s">
        <v>813</v>
      </c>
      <c r="C964" s="9" t="s">
        <v>408</v>
      </c>
      <c r="D964" t="s">
        <v>430</v>
      </c>
      <c r="E964">
        <v>430</v>
      </c>
      <c r="F964">
        <v>475</v>
      </c>
      <c r="G964" s="9" t="s">
        <v>53</v>
      </c>
      <c r="H964" s="9" t="s">
        <v>55</v>
      </c>
      <c r="I964" s="9"/>
      <c r="J964" s="9"/>
      <c r="K964" s="9">
        <v>182</v>
      </c>
      <c r="L964" s="9">
        <v>70</v>
      </c>
      <c r="M964" s="9"/>
      <c r="N964" s="9"/>
      <c r="O964" s="9"/>
      <c r="P964" s="9"/>
      <c r="Q964" s="9" t="s">
        <v>193</v>
      </c>
      <c r="S964" s="14"/>
      <c r="T964" s="11"/>
      <c r="U964" s="11"/>
      <c r="V964" s="17">
        <f>COUNTA(TableAllYears[[#This Row],[Thermal Cycling]:[PID+ (2014)]])</f>
        <v>1</v>
      </c>
      <c r="W964" t="s">
        <v>461</v>
      </c>
      <c r="AA964" s="9" t="s">
        <v>30</v>
      </c>
      <c r="AB964" s="9" t="s">
        <v>45</v>
      </c>
      <c r="AC964" s="9"/>
      <c r="AD964" s="9"/>
    </row>
    <row r="965" spans="1:30" x14ac:dyDescent="0.3">
      <c r="A965" s="9">
        <v>2024</v>
      </c>
      <c r="B965" s="9" t="s">
        <v>814</v>
      </c>
      <c r="C965" s="9" t="s">
        <v>408</v>
      </c>
      <c r="D965" t="s">
        <v>430</v>
      </c>
      <c r="E965">
        <v>430</v>
      </c>
      <c r="F965">
        <v>475</v>
      </c>
      <c r="G965" s="9" t="s">
        <v>28</v>
      </c>
      <c r="H965" s="9" t="s">
        <v>55</v>
      </c>
      <c r="I965" s="9"/>
      <c r="J965" s="9"/>
      <c r="K965" s="9">
        <v>182</v>
      </c>
      <c r="L965" s="9">
        <v>70</v>
      </c>
      <c r="M965" s="9"/>
      <c r="N965" s="9"/>
      <c r="O965" s="9"/>
      <c r="P965" s="9"/>
      <c r="Q965" s="9" t="s">
        <v>193</v>
      </c>
      <c r="S965" s="14"/>
      <c r="T965" s="11"/>
      <c r="U965" s="11"/>
      <c r="V965" s="17">
        <f>COUNTA(TableAllYears[[#This Row],[Thermal Cycling]:[PID+ (2014)]])</f>
        <v>1</v>
      </c>
      <c r="W965" t="s">
        <v>461</v>
      </c>
      <c r="AA965" s="9" t="s">
        <v>30</v>
      </c>
      <c r="AB965" s="9" t="s">
        <v>45</v>
      </c>
      <c r="AC965" s="9"/>
      <c r="AD965" s="9"/>
    </row>
    <row r="966" spans="1:30" x14ac:dyDescent="0.3">
      <c r="A966">
        <v>2022</v>
      </c>
      <c r="B966" t="s">
        <v>173</v>
      </c>
      <c r="C966" t="s">
        <v>408</v>
      </c>
      <c r="D966" t="s">
        <v>27</v>
      </c>
      <c r="E966">
        <v>555</v>
      </c>
      <c r="F966">
        <v>600</v>
      </c>
      <c r="G966" t="s">
        <v>32</v>
      </c>
      <c r="H966" t="s">
        <v>13</v>
      </c>
      <c r="I966">
        <v>120</v>
      </c>
      <c r="J966" t="s">
        <v>29</v>
      </c>
      <c r="K966">
        <v>210</v>
      </c>
      <c r="L966" s="9"/>
      <c r="M966" s="9"/>
      <c r="N966" s="9"/>
      <c r="O966" s="9"/>
      <c r="P966" s="9"/>
      <c r="Q966" s="9" t="s">
        <v>193</v>
      </c>
      <c r="S966" s="14"/>
      <c r="T966" s="11"/>
      <c r="U966" s="11"/>
      <c r="V966" s="17">
        <f>COUNTA(TableAllYears[[#This Row],[Thermal Cycling]:[PID+ (2014)]])</f>
        <v>1</v>
      </c>
      <c r="W966" s="9" t="s">
        <v>494</v>
      </c>
      <c r="X966" s="9" t="s">
        <v>461</v>
      </c>
      <c r="Y966" s="9" t="s">
        <v>467</v>
      </c>
      <c r="Z966" s="9"/>
      <c r="AA966" s="9" t="s">
        <v>440</v>
      </c>
      <c r="AB966" s="9" t="s">
        <v>30</v>
      </c>
      <c r="AC966" s="9" t="s">
        <v>45</v>
      </c>
      <c r="AD966" s="9"/>
    </row>
    <row r="967" spans="1:30" x14ac:dyDescent="0.3">
      <c r="A967">
        <v>2022</v>
      </c>
      <c r="B967" t="s">
        <v>168</v>
      </c>
      <c r="C967" t="s">
        <v>408</v>
      </c>
      <c r="D967" t="s">
        <v>33</v>
      </c>
      <c r="E967">
        <v>605</v>
      </c>
      <c r="G967" t="s">
        <v>32</v>
      </c>
      <c r="H967" t="s">
        <v>13</v>
      </c>
      <c r="I967">
        <v>132</v>
      </c>
      <c r="J967" t="s">
        <v>29</v>
      </c>
      <c r="K967">
        <v>210</v>
      </c>
      <c r="L967" s="9"/>
      <c r="M967" s="9"/>
      <c r="N967" s="9"/>
      <c r="O967" s="9"/>
      <c r="P967" s="9"/>
      <c r="Q967" s="9" t="s">
        <v>193</v>
      </c>
      <c r="S967" s="14"/>
      <c r="T967" s="11"/>
      <c r="U967" s="11"/>
      <c r="V967" s="17">
        <f>COUNTA(TableAllYears[[#This Row],[Thermal Cycling]:[PID+ (2014)]])</f>
        <v>1</v>
      </c>
      <c r="W967" s="9" t="s">
        <v>494</v>
      </c>
      <c r="X967" s="9" t="s">
        <v>461</v>
      </c>
      <c r="Y967" s="9" t="s">
        <v>467</v>
      </c>
      <c r="Z967" s="9"/>
      <c r="AA967" s="9" t="s">
        <v>440</v>
      </c>
      <c r="AB967" s="9" t="s">
        <v>30</v>
      </c>
      <c r="AC967" s="9" t="s">
        <v>45</v>
      </c>
      <c r="AD967" s="9"/>
    </row>
    <row r="968" spans="1:30" x14ac:dyDescent="0.3">
      <c r="A968">
        <v>2021</v>
      </c>
      <c r="B968" t="s">
        <v>573</v>
      </c>
      <c r="C968" t="s">
        <v>408</v>
      </c>
      <c r="L968" s="9"/>
      <c r="M968" s="9"/>
      <c r="N968" s="9"/>
      <c r="O968" s="9"/>
      <c r="P968" s="9"/>
      <c r="Q968" s="9" t="s">
        <v>193</v>
      </c>
      <c r="S968" s="14"/>
      <c r="T968" s="11"/>
      <c r="U968" s="11"/>
      <c r="V968" s="17">
        <f>COUNTA(TableAllYears[[#This Row],[Thermal Cycling]:[PID+ (2014)]])</f>
        <v>1</v>
      </c>
      <c r="W968" s="9"/>
      <c r="X968" s="9"/>
      <c r="Y968" s="9"/>
      <c r="Z968" s="9"/>
      <c r="AA968" s="9"/>
      <c r="AB968" s="9"/>
      <c r="AC968" s="9"/>
      <c r="AD968" s="9"/>
    </row>
    <row r="969" spans="1:30" x14ac:dyDescent="0.3">
      <c r="A969">
        <v>2021</v>
      </c>
      <c r="B969" t="s">
        <v>165</v>
      </c>
      <c r="C969" t="s">
        <v>408</v>
      </c>
      <c r="L969" s="9"/>
      <c r="M969" s="9"/>
      <c r="N969" s="9"/>
      <c r="O969" s="9"/>
      <c r="P969" s="9"/>
      <c r="Q969" s="9" t="s">
        <v>193</v>
      </c>
      <c r="S969" s="14"/>
      <c r="T969" s="11"/>
      <c r="U969" s="11"/>
      <c r="V969" s="17">
        <f>COUNTA(TableAllYears[[#This Row],[Thermal Cycling]:[PID+ (2014)]])</f>
        <v>1</v>
      </c>
      <c r="W969" s="9"/>
      <c r="X969" s="9"/>
      <c r="Y969" s="9"/>
      <c r="Z969" s="9"/>
      <c r="AA969" s="9"/>
      <c r="AB969" s="9"/>
      <c r="AC969" s="9"/>
      <c r="AD969" s="9"/>
    </row>
    <row r="970" spans="1:30" x14ac:dyDescent="0.3">
      <c r="A970">
        <v>2020</v>
      </c>
      <c r="B970" t="s">
        <v>625</v>
      </c>
      <c r="C970" t="s">
        <v>408</v>
      </c>
      <c r="L970" s="9"/>
      <c r="M970" s="9"/>
      <c r="N970" s="9"/>
      <c r="O970" s="9"/>
      <c r="P970" s="9" t="s">
        <v>193</v>
      </c>
      <c r="Q970" s="9"/>
      <c r="S970" s="14"/>
      <c r="T970" s="11"/>
      <c r="U970" s="11"/>
      <c r="V970" s="17">
        <f>COUNTA(TableAllYears[[#This Row],[Thermal Cycling]:[PID+ (2014)]])</f>
        <v>1</v>
      </c>
      <c r="W970" s="9" t="s">
        <v>461</v>
      </c>
      <c r="X970" s="9" t="s">
        <v>628</v>
      </c>
      <c r="Y970" s="9" t="s">
        <v>456</v>
      </c>
      <c r="Z970" s="9"/>
      <c r="AA970" s="9" t="s">
        <v>30</v>
      </c>
      <c r="AB970" s="9" t="s">
        <v>45</v>
      </c>
      <c r="AC970" s="9" t="s">
        <v>440</v>
      </c>
      <c r="AD970" s="9"/>
    </row>
    <row r="971" spans="1:30" x14ac:dyDescent="0.3">
      <c r="A971">
        <v>2020</v>
      </c>
      <c r="B971" t="s">
        <v>623</v>
      </c>
      <c r="C971" t="s">
        <v>408</v>
      </c>
      <c r="L971" s="9"/>
      <c r="M971" s="9"/>
      <c r="N971" s="9"/>
      <c r="O971" s="9"/>
      <c r="P971" s="9" t="s">
        <v>193</v>
      </c>
      <c r="Q971" s="9"/>
      <c r="S971" s="14"/>
      <c r="T971" s="11"/>
      <c r="U971" s="11"/>
      <c r="V971" s="17">
        <f>COUNTA(TableAllYears[[#This Row],[Thermal Cycling]:[PID+ (2014)]])</f>
        <v>1</v>
      </c>
      <c r="W971" s="9" t="s">
        <v>461</v>
      </c>
      <c r="X971" s="9" t="s">
        <v>628</v>
      </c>
      <c r="Y971" s="9" t="s">
        <v>456</v>
      </c>
      <c r="Z971" s="9"/>
      <c r="AA971" s="9" t="s">
        <v>30</v>
      </c>
      <c r="AB971" s="9" t="s">
        <v>45</v>
      </c>
      <c r="AC971" s="9" t="s">
        <v>440</v>
      </c>
      <c r="AD971" s="9"/>
    </row>
    <row r="972" spans="1:30" x14ac:dyDescent="0.3">
      <c r="A972">
        <v>2020</v>
      </c>
      <c r="B972" t="s">
        <v>622</v>
      </c>
      <c r="C972" t="s">
        <v>408</v>
      </c>
      <c r="L972" s="9"/>
      <c r="M972" s="9"/>
      <c r="N972" s="9"/>
      <c r="O972" s="9"/>
      <c r="P972" s="9" t="s">
        <v>193</v>
      </c>
      <c r="Q972" s="9"/>
      <c r="S972" s="14"/>
      <c r="T972" s="11"/>
      <c r="U972" s="11"/>
      <c r="V972" s="17">
        <f>COUNTA(TableAllYears[[#This Row],[Thermal Cycling]:[PID+ (2014)]])</f>
        <v>1</v>
      </c>
      <c r="W972" s="9" t="s">
        <v>461</v>
      </c>
      <c r="X972" s="9" t="s">
        <v>628</v>
      </c>
      <c r="Y972" s="9" t="s">
        <v>456</v>
      </c>
      <c r="Z972" s="9"/>
      <c r="AA972" s="9" t="s">
        <v>30</v>
      </c>
      <c r="AB972" s="9" t="s">
        <v>45</v>
      </c>
      <c r="AC972" s="9" t="s">
        <v>440</v>
      </c>
      <c r="AD972" s="9"/>
    </row>
    <row r="973" spans="1:30" x14ac:dyDescent="0.3">
      <c r="A973">
        <v>2019</v>
      </c>
      <c r="B973" t="s">
        <v>648</v>
      </c>
      <c r="C973" t="s">
        <v>408</v>
      </c>
      <c r="L973" s="9"/>
      <c r="M973" s="9" t="s">
        <v>193</v>
      </c>
      <c r="N973" s="9"/>
      <c r="O973" s="9"/>
      <c r="P973" s="9"/>
      <c r="Q973" s="9"/>
      <c r="S973" s="14"/>
      <c r="T973" s="11"/>
      <c r="U973" s="11"/>
      <c r="V973" s="17">
        <f>COUNTA(TableAllYears[[#This Row],[Thermal Cycling]:[PID+ (2014)]])</f>
        <v>1</v>
      </c>
      <c r="W973" s="9" t="s">
        <v>461</v>
      </c>
      <c r="X973" s="9"/>
      <c r="Y973" s="9"/>
      <c r="Z973" s="9"/>
      <c r="AA973" s="9" t="s">
        <v>30</v>
      </c>
      <c r="AB973" s="9"/>
      <c r="AC973" s="9"/>
      <c r="AD973" s="9"/>
    </row>
    <row r="974" spans="1:30" x14ac:dyDescent="0.3">
      <c r="A974">
        <v>2019</v>
      </c>
      <c r="B974" t="s">
        <v>647</v>
      </c>
      <c r="C974" t="s">
        <v>408</v>
      </c>
      <c r="L974" s="9"/>
      <c r="M974" s="9" t="s">
        <v>193</v>
      </c>
      <c r="N974" s="9"/>
      <c r="O974" s="9"/>
      <c r="P974" s="9"/>
      <c r="Q974" s="9"/>
      <c r="S974" s="14"/>
      <c r="T974" s="11"/>
      <c r="U974" s="11"/>
      <c r="V974" s="17">
        <f>COUNTA(TableAllYears[[#This Row],[Thermal Cycling]:[PID+ (2014)]])</f>
        <v>1</v>
      </c>
      <c r="W974" s="9" t="s">
        <v>461</v>
      </c>
      <c r="X974" s="9"/>
      <c r="Y974" s="9"/>
      <c r="Z974" s="9"/>
      <c r="AA974" s="9" t="s">
        <v>30</v>
      </c>
      <c r="AB974" s="9"/>
      <c r="AC974" s="9"/>
      <c r="AD974" s="9"/>
    </row>
    <row r="975" spans="1:30" x14ac:dyDescent="0.3">
      <c r="A975" s="9">
        <v>2024</v>
      </c>
      <c r="B975" s="9" t="s">
        <v>239</v>
      </c>
      <c r="C975" s="9" t="s">
        <v>410</v>
      </c>
      <c r="D975" t="s">
        <v>192</v>
      </c>
      <c r="E975">
        <v>380</v>
      </c>
      <c r="F975">
        <v>425</v>
      </c>
      <c r="G975" s="9" t="s">
        <v>28</v>
      </c>
      <c r="H975" s="9" t="s">
        <v>13</v>
      </c>
      <c r="I975" s="9"/>
      <c r="J975" s="9"/>
      <c r="K975" s="9">
        <v>182</v>
      </c>
      <c r="L975" s="9">
        <v>91</v>
      </c>
      <c r="M975" s="9" t="s">
        <v>193</v>
      </c>
      <c r="N975" s="9" t="s">
        <v>193</v>
      </c>
      <c r="O975" s="9" t="s">
        <v>193</v>
      </c>
      <c r="P975" s="9" t="s">
        <v>193</v>
      </c>
      <c r="Q975" s="9" t="s">
        <v>193</v>
      </c>
      <c r="S975" s="14"/>
      <c r="T975" s="11"/>
      <c r="U975" s="11"/>
      <c r="V975" s="17">
        <f>COUNTA(TableAllYears[[#This Row],[Thermal Cycling]:[PID+ (2014)]])</f>
        <v>5</v>
      </c>
      <c r="W975" t="s">
        <v>446</v>
      </c>
      <c r="AA975" s="9" t="s">
        <v>16</v>
      </c>
      <c r="AB975" s="9"/>
      <c r="AC975" s="9"/>
      <c r="AD975" s="9"/>
    </row>
    <row r="976" spans="1:30" x14ac:dyDescent="0.3">
      <c r="A976" s="9">
        <v>2024</v>
      </c>
      <c r="B976" s="9" t="s">
        <v>240</v>
      </c>
      <c r="C976" s="9" t="s">
        <v>410</v>
      </c>
      <c r="D976" t="s">
        <v>430</v>
      </c>
      <c r="E976">
        <v>430</v>
      </c>
      <c r="F976">
        <v>475</v>
      </c>
      <c r="G976" s="9" t="s">
        <v>28</v>
      </c>
      <c r="H976" s="9" t="s">
        <v>13</v>
      </c>
      <c r="I976" s="9"/>
      <c r="J976" s="9"/>
      <c r="K976" s="9">
        <v>182</v>
      </c>
      <c r="L976" s="9">
        <v>91</v>
      </c>
      <c r="M976" s="9" t="s">
        <v>193</v>
      </c>
      <c r="N976" s="9" t="s">
        <v>193</v>
      </c>
      <c r="O976" s="9" t="s">
        <v>193</v>
      </c>
      <c r="P976" s="9" t="s">
        <v>193</v>
      </c>
      <c r="Q976" s="9" t="s">
        <v>193</v>
      </c>
      <c r="S976" s="14"/>
      <c r="T976" s="11"/>
      <c r="U976" s="11"/>
      <c r="V976" s="17">
        <f>COUNTA(TableAllYears[[#This Row],[Thermal Cycling]:[PID+ (2014)]])</f>
        <v>5</v>
      </c>
      <c r="W976" t="s">
        <v>446</v>
      </c>
      <c r="AA976" s="9" t="s">
        <v>16</v>
      </c>
      <c r="AB976" s="9"/>
      <c r="AC976" s="9"/>
      <c r="AD976" s="9"/>
    </row>
    <row r="977" spans="1:30" x14ac:dyDescent="0.3">
      <c r="A977" s="9">
        <v>2024</v>
      </c>
      <c r="B977" s="9" t="s">
        <v>241</v>
      </c>
      <c r="C977" s="9" t="s">
        <v>410</v>
      </c>
      <c r="D977" t="s">
        <v>429</v>
      </c>
      <c r="E977">
        <v>530</v>
      </c>
      <c r="F977">
        <v>575</v>
      </c>
      <c r="G977" s="9" t="s">
        <v>28</v>
      </c>
      <c r="H977" s="9" t="s">
        <v>13</v>
      </c>
      <c r="I977" s="9"/>
      <c r="J977" s="9"/>
      <c r="K977" s="9">
        <v>182</v>
      </c>
      <c r="L977" s="9">
        <v>91</v>
      </c>
      <c r="M977" s="9" t="s">
        <v>193</v>
      </c>
      <c r="N977" s="9" t="s">
        <v>193</v>
      </c>
      <c r="O977" s="9" t="s">
        <v>193</v>
      </c>
      <c r="P977" s="9" t="s">
        <v>193</v>
      </c>
      <c r="Q977" s="9" t="s">
        <v>193</v>
      </c>
      <c r="S977" s="14"/>
      <c r="T977" s="11"/>
      <c r="U977" s="11"/>
      <c r="V977" s="17">
        <f>COUNTA(TableAllYears[[#This Row],[Thermal Cycling]:[PID+ (2014)]])</f>
        <v>5</v>
      </c>
      <c r="W977" t="s">
        <v>446</v>
      </c>
      <c r="AA977" s="9" t="s">
        <v>16</v>
      </c>
      <c r="AB977" s="9"/>
      <c r="AC977" s="9"/>
      <c r="AD977" s="9"/>
    </row>
    <row r="978" spans="1:30" x14ac:dyDescent="0.3">
      <c r="A978">
        <v>2023</v>
      </c>
      <c r="B978" t="s">
        <v>241</v>
      </c>
      <c r="C978" t="s">
        <v>410</v>
      </c>
      <c r="D978" t="s">
        <v>429</v>
      </c>
      <c r="E978">
        <v>530</v>
      </c>
      <c r="F978">
        <v>575</v>
      </c>
      <c r="G978" t="s">
        <v>28</v>
      </c>
      <c r="H978" t="s">
        <v>13</v>
      </c>
      <c r="I978">
        <v>144</v>
      </c>
      <c r="K978">
        <v>182</v>
      </c>
      <c r="L978" s="9"/>
      <c r="M978" s="9"/>
      <c r="N978" s="9" t="s">
        <v>193</v>
      </c>
      <c r="O978" s="9" t="s">
        <v>193</v>
      </c>
      <c r="P978" s="9" t="s">
        <v>193</v>
      </c>
      <c r="Q978" s="9" t="s">
        <v>193</v>
      </c>
      <c r="R978" t="s">
        <v>193</v>
      </c>
      <c r="S978" s="14"/>
      <c r="T978" s="11"/>
      <c r="U978" s="11"/>
      <c r="V978" s="17">
        <f>COUNTA(TableAllYears[[#This Row],[Thermal Cycling]:[PID+ (2014)]])</f>
        <v>5</v>
      </c>
      <c r="W978" s="9" t="s">
        <v>446</v>
      </c>
      <c r="X978" s="9"/>
      <c r="Y978" s="9"/>
      <c r="Z978" s="9"/>
      <c r="AA978" s="9" t="s">
        <v>16</v>
      </c>
      <c r="AB978" s="9"/>
      <c r="AC978" s="9"/>
      <c r="AD978" s="9"/>
    </row>
    <row r="979" spans="1:30" x14ac:dyDescent="0.3">
      <c r="A979">
        <v>2023</v>
      </c>
      <c r="B979" t="s">
        <v>239</v>
      </c>
      <c r="C979" t="s">
        <v>410</v>
      </c>
      <c r="D979" t="s">
        <v>192</v>
      </c>
      <c r="E979">
        <v>380</v>
      </c>
      <c r="F979">
        <v>425</v>
      </c>
      <c r="G979" t="s">
        <v>28</v>
      </c>
      <c r="H979" t="s">
        <v>13</v>
      </c>
      <c r="I979">
        <v>108</v>
      </c>
      <c r="K979">
        <v>182</v>
      </c>
      <c r="L979" s="9"/>
      <c r="M979" s="9"/>
      <c r="N979" s="9" t="s">
        <v>193</v>
      </c>
      <c r="O979" s="9" t="s">
        <v>193</v>
      </c>
      <c r="P979" s="9" t="s">
        <v>193</v>
      </c>
      <c r="Q979" s="9" t="s">
        <v>193</v>
      </c>
      <c r="S979" s="14"/>
      <c r="T979" s="11"/>
      <c r="U979" s="11"/>
      <c r="V979" s="17">
        <f>COUNTA(TableAllYears[[#This Row],[Thermal Cycling]:[PID+ (2014)]])</f>
        <v>4</v>
      </c>
      <c r="W979" s="9" t="s">
        <v>446</v>
      </c>
      <c r="X979" s="9"/>
      <c r="Y979" s="9"/>
      <c r="Z979" s="9"/>
      <c r="AA979" s="9" t="s">
        <v>16</v>
      </c>
      <c r="AB979" s="9"/>
      <c r="AC979" s="9"/>
      <c r="AD979" s="9"/>
    </row>
    <row r="980" spans="1:30" x14ac:dyDescent="0.3">
      <c r="A980">
        <v>2023</v>
      </c>
      <c r="B980" t="s">
        <v>240</v>
      </c>
      <c r="C980" t="s">
        <v>410</v>
      </c>
      <c r="D980" t="s">
        <v>430</v>
      </c>
      <c r="E980">
        <v>430</v>
      </c>
      <c r="F980">
        <v>475</v>
      </c>
      <c r="G980" t="s">
        <v>28</v>
      </c>
      <c r="H980" t="s">
        <v>13</v>
      </c>
      <c r="I980">
        <v>120</v>
      </c>
      <c r="K980">
        <v>182</v>
      </c>
      <c r="L980" s="9"/>
      <c r="M980" s="9"/>
      <c r="N980" s="9" t="s">
        <v>193</v>
      </c>
      <c r="O980" s="9" t="s">
        <v>193</v>
      </c>
      <c r="P980" s="9" t="s">
        <v>193</v>
      </c>
      <c r="Q980" s="9" t="s">
        <v>193</v>
      </c>
      <c r="S980" s="14"/>
      <c r="T980" s="11"/>
      <c r="U980" s="11"/>
      <c r="V980" s="17">
        <f>COUNTA(TableAllYears[[#This Row],[Thermal Cycling]:[PID+ (2014)]])</f>
        <v>4</v>
      </c>
      <c r="W980" s="9" t="s">
        <v>446</v>
      </c>
      <c r="X980" s="9"/>
      <c r="Y980" s="9"/>
      <c r="Z980" s="9"/>
      <c r="AA980" s="9" t="s">
        <v>16</v>
      </c>
      <c r="AB980" s="9"/>
      <c r="AC980" s="9"/>
      <c r="AD980" s="9"/>
    </row>
    <row r="981" spans="1:30" x14ac:dyDescent="0.3">
      <c r="A981">
        <v>2022</v>
      </c>
      <c r="B981" t="s">
        <v>176</v>
      </c>
      <c r="C981" t="s">
        <v>410</v>
      </c>
      <c r="D981" t="s">
        <v>12</v>
      </c>
      <c r="E981">
        <v>355</v>
      </c>
      <c r="F981">
        <v>400</v>
      </c>
      <c r="G981" t="s">
        <v>11</v>
      </c>
      <c r="H981" t="s">
        <v>13</v>
      </c>
      <c r="I981">
        <v>120</v>
      </c>
      <c r="J981" t="s">
        <v>29</v>
      </c>
      <c r="K981">
        <v>166</v>
      </c>
      <c r="L981" s="9"/>
      <c r="M981" s="9"/>
      <c r="N981" s="9" t="s">
        <v>193</v>
      </c>
      <c r="O981" s="9"/>
      <c r="P981" s="9" t="s">
        <v>193</v>
      </c>
      <c r="Q981" s="9" t="s">
        <v>193</v>
      </c>
      <c r="S981" s="14"/>
      <c r="T981" s="11"/>
      <c r="U981" s="11"/>
      <c r="V981" s="17">
        <f>COUNTA(TableAllYears[[#This Row],[Thermal Cycling]:[PID+ (2014)]])</f>
        <v>3</v>
      </c>
      <c r="W981" s="9" t="s">
        <v>175</v>
      </c>
      <c r="X981" s="9"/>
      <c r="Y981" s="9"/>
      <c r="Z981" s="9"/>
      <c r="AA981" s="9" t="s">
        <v>16</v>
      </c>
      <c r="AB981" s="9"/>
      <c r="AC981" s="9"/>
      <c r="AD981" s="9"/>
    </row>
    <row r="982" spans="1:30" x14ac:dyDescent="0.3">
      <c r="A982">
        <v>2022</v>
      </c>
      <c r="B982" t="s">
        <v>177</v>
      </c>
      <c r="C982" t="s">
        <v>410</v>
      </c>
      <c r="D982" t="s">
        <v>46</v>
      </c>
      <c r="E982">
        <v>405</v>
      </c>
      <c r="F982">
        <v>450</v>
      </c>
      <c r="G982" t="s">
        <v>11</v>
      </c>
      <c r="H982" t="s">
        <v>13</v>
      </c>
      <c r="I982">
        <v>144</v>
      </c>
      <c r="J982" t="s">
        <v>29</v>
      </c>
      <c r="K982">
        <v>166</v>
      </c>
      <c r="L982" s="9"/>
      <c r="M982" s="9"/>
      <c r="N982" s="9" t="s">
        <v>193</v>
      </c>
      <c r="O982" s="9"/>
      <c r="P982" s="9" t="s">
        <v>193</v>
      </c>
      <c r="Q982" s="9" t="s">
        <v>193</v>
      </c>
      <c r="S982" s="14"/>
      <c r="T982" s="11"/>
      <c r="U982" s="11"/>
      <c r="V982" s="17">
        <f>COUNTA(TableAllYears[[#This Row],[Thermal Cycling]:[PID+ (2014)]])</f>
        <v>3</v>
      </c>
      <c r="W982" s="9" t="s">
        <v>175</v>
      </c>
      <c r="X982" s="9"/>
      <c r="Y982" s="9"/>
      <c r="Z982" s="9"/>
      <c r="AA982" s="9" t="s">
        <v>16</v>
      </c>
      <c r="AB982" s="9"/>
      <c r="AC982" s="9"/>
      <c r="AD982" s="9"/>
    </row>
    <row r="983" spans="1:30" x14ac:dyDescent="0.3">
      <c r="A983">
        <v>2022</v>
      </c>
      <c r="B983" t="s">
        <v>178</v>
      </c>
      <c r="C983" t="s">
        <v>410</v>
      </c>
      <c r="D983" t="s">
        <v>31</v>
      </c>
      <c r="E983">
        <v>455</v>
      </c>
      <c r="F983">
        <v>500</v>
      </c>
      <c r="G983" t="s">
        <v>11</v>
      </c>
      <c r="H983" t="s">
        <v>13</v>
      </c>
      <c r="I983">
        <v>156</v>
      </c>
      <c r="J983" t="s">
        <v>29</v>
      </c>
      <c r="K983">
        <v>166</v>
      </c>
      <c r="L983" s="9"/>
      <c r="M983" s="9"/>
      <c r="N983" s="9" t="s">
        <v>193</v>
      </c>
      <c r="O983" s="9"/>
      <c r="P983" s="9" t="s">
        <v>193</v>
      </c>
      <c r="Q983" s="9" t="s">
        <v>193</v>
      </c>
      <c r="S983" s="14"/>
      <c r="T983" s="11"/>
      <c r="U983" s="11"/>
      <c r="V983" s="17">
        <f>COUNTA(TableAllYears[[#This Row],[Thermal Cycling]:[PID+ (2014)]])</f>
        <v>3</v>
      </c>
      <c r="W983" s="9" t="s">
        <v>175</v>
      </c>
      <c r="X983" s="9"/>
      <c r="Y983" s="9"/>
      <c r="Z983" s="9"/>
      <c r="AA983" s="9" t="s">
        <v>16</v>
      </c>
      <c r="AB983" s="9"/>
      <c r="AC983" s="9"/>
      <c r="AD983" s="9"/>
    </row>
    <row r="984" spans="1:30" x14ac:dyDescent="0.3">
      <c r="A984">
        <v>2017</v>
      </c>
      <c r="B984" t="s">
        <v>784</v>
      </c>
      <c r="C984" t="s">
        <v>410</v>
      </c>
      <c r="L984" s="9"/>
      <c r="M984" s="9"/>
      <c r="N984" s="9" t="s">
        <v>193</v>
      </c>
      <c r="O984" s="9" t="s">
        <v>193</v>
      </c>
      <c r="P984" s="9"/>
      <c r="Q984" s="9"/>
      <c r="S984" s="14"/>
      <c r="T984" s="11" t="s">
        <v>193</v>
      </c>
      <c r="U984" s="11"/>
      <c r="V984" s="17">
        <f>COUNTA(TableAllYears[[#This Row],[Thermal Cycling]:[PID+ (2014)]])</f>
        <v>3</v>
      </c>
      <c r="W984" s="9" t="s">
        <v>175</v>
      </c>
      <c r="X984" s="9"/>
      <c r="Y984" s="9"/>
      <c r="Z984" s="9"/>
      <c r="AA984" s="9" t="s">
        <v>16</v>
      </c>
      <c r="AB984" s="9"/>
      <c r="AC984" s="9"/>
      <c r="AD984" s="9"/>
    </row>
    <row r="985" spans="1:30" x14ac:dyDescent="0.3">
      <c r="A985">
        <v>2020</v>
      </c>
      <c r="B985" t="s">
        <v>616</v>
      </c>
      <c r="C985" t="s">
        <v>410</v>
      </c>
      <c r="L985" s="9"/>
      <c r="M985" s="9"/>
      <c r="N985" s="9" t="s">
        <v>193</v>
      </c>
      <c r="O985" s="9" t="s">
        <v>193</v>
      </c>
      <c r="P985" s="9"/>
      <c r="Q985" s="9"/>
      <c r="S985" s="14"/>
      <c r="T985" s="11"/>
      <c r="U985" s="11"/>
      <c r="V985" s="17">
        <f>COUNTA(TableAllYears[[#This Row],[Thermal Cycling]:[PID+ (2014)]])</f>
        <v>2</v>
      </c>
      <c r="W985" s="9" t="s">
        <v>175</v>
      </c>
      <c r="X985" s="9"/>
      <c r="Y985" s="9"/>
      <c r="Z985" s="9"/>
      <c r="AA985" s="9" t="s">
        <v>16</v>
      </c>
      <c r="AB985" s="9"/>
      <c r="AC985" s="9"/>
      <c r="AD985" s="9"/>
    </row>
    <row r="986" spans="1:30" x14ac:dyDescent="0.3">
      <c r="A986">
        <v>2020</v>
      </c>
      <c r="B986" t="s">
        <v>613</v>
      </c>
      <c r="C986" t="s">
        <v>410</v>
      </c>
      <c r="L986" s="9"/>
      <c r="M986" s="9"/>
      <c r="N986" s="9" t="s">
        <v>193</v>
      </c>
      <c r="O986" s="9" t="s">
        <v>193</v>
      </c>
      <c r="P986" s="9"/>
      <c r="Q986" s="9"/>
      <c r="S986" s="14"/>
      <c r="T986" s="11"/>
      <c r="U986" s="11"/>
      <c r="V986" s="17">
        <f>COUNTA(TableAllYears[[#This Row],[Thermal Cycling]:[PID+ (2014)]])</f>
        <v>2</v>
      </c>
      <c r="W986" s="9" t="s">
        <v>175</v>
      </c>
      <c r="X986" s="9"/>
      <c r="Y986" s="9"/>
      <c r="Z986" s="9"/>
      <c r="AA986" s="9" t="s">
        <v>16</v>
      </c>
      <c r="AB986" s="9"/>
      <c r="AC986" s="9"/>
      <c r="AD986" s="9"/>
    </row>
    <row r="987" spans="1:30" x14ac:dyDescent="0.3">
      <c r="A987">
        <v>2020</v>
      </c>
      <c r="B987" t="s">
        <v>615</v>
      </c>
      <c r="C987" t="s">
        <v>410</v>
      </c>
      <c r="L987" s="9"/>
      <c r="M987" s="9"/>
      <c r="N987" s="9" t="s">
        <v>193</v>
      </c>
      <c r="O987" s="9"/>
      <c r="P987" s="9" t="s">
        <v>193</v>
      </c>
      <c r="Q987" s="9"/>
      <c r="S987" s="14"/>
      <c r="T987" s="11"/>
      <c r="U987" s="11"/>
      <c r="V987" s="17">
        <f>COUNTA(TableAllYears[[#This Row],[Thermal Cycling]:[PID+ (2014)]])</f>
        <v>2</v>
      </c>
      <c r="W987" s="9" t="s">
        <v>175</v>
      </c>
      <c r="X987" s="9"/>
      <c r="Y987" s="9"/>
      <c r="Z987" s="9"/>
      <c r="AA987" s="9" t="s">
        <v>16</v>
      </c>
      <c r="AB987" s="9"/>
      <c r="AC987" s="9"/>
      <c r="AD987" s="9"/>
    </row>
    <row r="988" spans="1:30" x14ac:dyDescent="0.3">
      <c r="A988">
        <v>2020</v>
      </c>
      <c r="B988" t="s">
        <v>614</v>
      </c>
      <c r="C988" t="s">
        <v>410</v>
      </c>
      <c r="L988" s="9"/>
      <c r="M988" s="9"/>
      <c r="N988" s="9" t="s">
        <v>193</v>
      </c>
      <c r="O988" s="9"/>
      <c r="P988" s="9" t="s">
        <v>193</v>
      </c>
      <c r="Q988" s="9"/>
      <c r="S988" s="14"/>
      <c r="T988" s="11"/>
      <c r="U988" s="11"/>
      <c r="V988" s="17">
        <f>COUNTA(TableAllYears[[#This Row],[Thermal Cycling]:[PID+ (2014)]])</f>
        <v>2</v>
      </c>
      <c r="W988" s="9" t="s">
        <v>175</v>
      </c>
      <c r="X988" s="9"/>
      <c r="Y988" s="9"/>
      <c r="Z988" s="9"/>
      <c r="AA988" s="9" t="s">
        <v>16</v>
      </c>
      <c r="AB988" s="9"/>
      <c r="AC988" s="9"/>
      <c r="AD988" s="9"/>
    </row>
    <row r="989" spans="1:30" x14ac:dyDescent="0.3">
      <c r="A989">
        <v>2019</v>
      </c>
      <c r="B989" t="s">
        <v>616</v>
      </c>
      <c r="C989" t="s">
        <v>410</v>
      </c>
      <c r="L989" s="9"/>
      <c r="M989" s="9"/>
      <c r="N989" s="9" t="s">
        <v>193</v>
      </c>
      <c r="O989" s="9" t="s">
        <v>193</v>
      </c>
      <c r="P989" s="9"/>
      <c r="Q989" s="9"/>
      <c r="S989" s="14"/>
      <c r="T989" s="11"/>
      <c r="U989" s="11"/>
      <c r="V989" s="17">
        <f>COUNTA(TableAllYears[[#This Row],[Thermal Cycling]:[PID+ (2014)]])</f>
        <v>2</v>
      </c>
      <c r="W989" s="9" t="s">
        <v>175</v>
      </c>
      <c r="X989" s="9"/>
      <c r="Y989" s="9"/>
      <c r="Z989" s="9"/>
      <c r="AA989" s="9" t="s">
        <v>16</v>
      </c>
      <c r="AB989" s="9"/>
      <c r="AC989" s="9"/>
      <c r="AD989" s="9"/>
    </row>
    <row r="990" spans="1:30" x14ac:dyDescent="0.3">
      <c r="A990">
        <v>2019</v>
      </c>
      <c r="B990" t="s">
        <v>613</v>
      </c>
      <c r="C990" t="s">
        <v>410</v>
      </c>
      <c r="L990" s="9"/>
      <c r="M990" s="9"/>
      <c r="N990" s="9" t="s">
        <v>193</v>
      </c>
      <c r="O990" s="9" t="s">
        <v>193</v>
      </c>
      <c r="P990" s="9"/>
      <c r="Q990" s="9"/>
      <c r="S990" s="14"/>
      <c r="T990" s="11"/>
      <c r="U990" s="11"/>
      <c r="V990" s="17">
        <f>COUNTA(TableAllYears[[#This Row],[Thermal Cycling]:[PID+ (2014)]])</f>
        <v>2</v>
      </c>
      <c r="W990" s="9" t="s">
        <v>175</v>
      </c>
      <c r="X990" s="9"/>
      <c r="Y990" s="9"/>
      <c r="Z990" s="9"/>
      <c r="AA990" s="9" t="s">
        <v>16</v>
      </c>
      <c r="AB990" s="9"/>
      <c r="AC990" s="9"/>
      <c r="AD990" s="9"/>
    </row>
    <row r="991" spans="1:30" x14ac:dyDescent="0.3">
      <c r="A991">
        <v>2019</v>
      </c>
      <c r="B991" t="s">
        <v>615</v>
      </c>
      <c r="C991" t="s">
        <v>410</v>
      </c>
      <c r="L991" s="9"/>
      <c r="M991" s="9"/>
      <c r="N991" s="9" t="s">
        <v>193</v>
      </c>
      <c r="O991" s="9"/>
      <c r="P991" s="9" t="s">
        <v>193</v>
      </c>
      <c r="Q991" s="9"/>
      <c r="S991" s="14"/>
      <c r="T991" s="11"/>
      <c r="U991" s="11"/>
      <c r="V991" s="17">
        <f>COUNTA(TableAllYears[[#This Row],[Thermal Cycling]:[PID+ (2014)]])</f>
        <v>2</v>
      </c>
      <c r="W991" s="9" t="s">
        <v>175</v>
      </c>
      <c r="X991" s="9"/>
      <c r="Y991" s="9"/>
      <c r="Z991" s="9"/>
      <c r="AA991" s="9" t="s">
        <v>16</v>
      </c>
      <c r="AB991" s="9"/>
      <c r="AC991" s="9"/>
      <c r="AD991" s="9"/>
    </row>
    <row r="992" spans="1:30" x14ac:dyDescent="0.3">
      <c r="A992">
        <v>2019</v>
      </c>
      <c r="B992" t="s">
        <v>614</v>
      </c>
      <c r="C992" t="s">
        <v>410</v>
      </c>
      <c r="L992" s="9"/>
      <c r="M992" s="9"/>
      <c r="N992" s="9" t="s">
        <v>193</v>
      </c>
      <c r="O992" s="9"/>
      <c r="P992" s="9" t="s">
        <v>193</v>
      </c>
      <c r="Q992" s="9"/>
      <c r="S992" s="14"/>
      <c r="T992" s="11"/>
      <c r="U992" s="11"/>
      <c r="V992" s="17">
        <f>COUNTA(TableAllYears[[#This Row],[Thermal Cycling]:[PID+ (2014)]])</f>
        <v>2</v>
      </c>
      <c r="W992" s="9" t="s">
        <v>175</v>
      </c>
      <c r="X992" s="9"/>
      <c r="Y992" s="9"/>
      <c r="Z992" s="9"/>
      <c r="AA992" s="9" t="s">
        <v>16</v>
      </c>
      <c r="AB992" s="9"/>
      <c r="AC992" s="9"/>
      <c r="AD992" s="9"/>
    </row>
    <row r="993" spans="1:30" x14ac:dyDescent="0.3">
      <c r="A993">
        <v>2017</v>
      </c>
      <c r="B993" t="s">
        <v>785</v>
      </c>
      <c r="C993" t="s">
        <v>410</v>
      </c>
      <c r="L993" s="9"/>
      <c r="M993" s="9"/>
      <c r="N993" s="9"/>
      <c r="O993" s="9" t="s">
        <v>193</v>
      </c>
      <c r="P993" s="9"/>
      <c r="Q993" s="9"/>
      <c r="S993" s="14"/>
      <c r="T993" s="11" t="s">
        <v>193</v>
      </c>
      <c r="U993" s="11"/>
      <c r="V993" s="17">
        <f>COUNTA(TableAllYears[[#This Row],[Thermal Cycling]:[PID+ (2014)]])</f>
        <v>2</v>
      </c>
      <c r="W993" s="9" t="s">
        <v>175</v>
      </c>
      <c r="X993" s="9"/>
      <c r="Y993" s="9"/>
      <c r="Z993" s="9"/>
      <c r="AA993" s="9" t="s">
        <v>16</v>
      </c>
      <c r="AB993" s="9"/>
      <c r="AC993" s="9"/>
      <c r="AD993" s="9"/>
    </row>
    <row r="994" spans="1:30" x14ac:dyDescent="0.3">
      <c r="A994" s="9">
        <v>2024</v>
      </c>
      <c r="B994" s="9" t="s">
        <v>242</v>
      </c>
      <c r="C994" s="9" t="s">
        <v>410</v>
      </c>
      <c r="D994" t="s">
        <v>192</v>
      </c>
      <c r="E994">
        <v>380</v>
      </c>
      <c r="F994">
        <v>425</v>
      </c>
      <c r="G994" s="9" t="s">
        <v>11</v>
      </c>
      <c r="H994" s="9" t="s">
        <v>13</v>
      </c>
      <c r="I994" s="9"/>
      <c r="J994" s="9"/>
      <c r="K994" s="9">
        <v>182</v>
      </c>
      <c r="L994" s="9">
        <v>91</v>
      </c>
      <c r="M994" s="9"/>
      <c r="N994" s="9"/>
      <c r="O994" s="9"/>
      <c r="P994" s="9"/>
      <c r="Q994" s="9" t="s">
        <v>193</v>
      </c>
      <c r="S994" s="14"/>
      <c r="T994" s="11"/>
      <c r="U994" s="11"/>
      <c r="V994" s="17">
        <f>COUNTA(TableAllYears[[#This Row],[Thermal Cycling]:[PID+ (2014)]])</f>
        <v>1</v>
      </c>
      <c r="W994" t="s">
        <v>446</v>
      </c>
      <c r="AA994" s="9" t="s">
        <v>16</v>
      </c>
      <c r="AB994" s="9"/>
      <c r="AC994" s="9"/>
      <c r="AD994" s="9"/>
    </row>
    <row r="995" spans="1:30" x14ac:dyDescent="0.3">
      <c r="A995" s="9">
        <v>2024</v>
      </c>
      <c r="B995" s="9" t="s">
        <v>177</v>
      </c>
      <c r="C995" s="9" t="s">
        <v>410</v>
      </c>
      <c r="D995" t="s">
        <v>429</v>
      </c>
      <c r="E995">
        <v>530</v>
      </c>
      <c r="F995">
        <v>575</v>
      </c>
      <c r="G995" s="9" t="s">
        <v>11</v>
      </c>
      <c r="H995" s="9" t="s">
        <v>13</v>
      </c>
      <c r="I995" s="9"/>
      <c r="J995" s="9"/>
      <c r="K995" s="9">
        <v>182</v>
      </c>
      <c r="L995" s="9">
        <v>91</v>
      </c>
      <c r="M995" s="9"/>
      <c r="N995" s="9"/>
      <c r="O995" s="9"/>
      <c r="P995" s="9"/>
      <c r="Q995" s="9" t="s">
        <v>193</v>
      </c>
      <c r="S995" s="14"/>
      <c r="T995" s="11"/>
      <c r="U995" s="11"/>
      <c r="V995" s="17">
        <f>COUNTA(TableAllYears[[#This Row],[Thermal Cycling]:[PID+ (2014)]])</f>
        <v>1</v>
      </c>
      <c r="W995" t="s">
        <v>446</v>
      </c>
      <c r="AA995" s="9" t="s">
        <v>16</v>
      </c>
      <c r="AB995" s="9"/>
      <c r="AC995" s="9"/>
      <c r="AD995" s="9"/>
    </row>
    <row r="996" spans="1:30" x14ac:dyDescent="0.3">
      <c r="A996" s="9">
        <v>2024</v>
      </c>
      <c r="B996" s="9" t="s">
        <v>243</v>
      </c>
      <c r="C996" s="9" t="s">
        <v>410</v>
      </c>
      <c r="D996" t="s">
        <v>192</v>
      </c>
      <c r="E996">
        <v>380</v>
      </c>
      <c r="F996">
        <v>425</v>
      </c>
      <c r="G996" s="9" t="s">
        <v>32</v>
      </c>
      <c r="H996" s="9" t="s">
        <v>13</v>
      </c>
      <c r="I996" s="9"/>
      <c r="J996" s="9"/>
      <c r="K996" s="9">
        <v>182</v>
      </c>
      <c r="L996" s="9">
        <v>91</v>
      </c>
      <c r="M996" s="9"/>
      <c r="N996" s="9"/>
      <c r="O996" s="9"/>
      <c r="P996" s="9"/>
      <c r="Q996" s="9" t="s">
        <v>193</v>
      </c>
      <c r="S996" s="14"/>
      <c r="T996" s="11"/>
      <c r="U996" s="11"/>
      <c r="V996" s="17">
        <f>COUNTA(TableAllYears[[#This Row],[Thermal Cycling]:[PID+ (2014)]])</f>
        <v>1</v>
      </c>
      <c r="W996" t="s">
        <v>446</v>
      </c>
      <c r="AA996" s="9" t="s">
        <v>16</v>
      </c>
      <c r="AB996" s="9"/>
      <c r="AC996" s="9"/>
      <c r="AD996" s="9"/>
    </row>
    <row r="997" spans="1:30" x14ac:dyDescent="0.3">
      <c r="A997" s="9">
        <v>2024</v>
      </c>
      <c r="B997" s="9" t="s">
        <v>244</v>
      </c>
      <c r="C997" s="9" t="s">
        <v>410</v>
      </c>
      <c r="D997" t="s">
        <v>430</v>
      </c>
      <c r="E997">
        <v>430</v>
      </c>
      <c r="F997">
        <v>475</v>
      </c>
      <c r="G997" s="9" t="s">
        <v>32</v>
      </c>
      <c r="H997" s="9" t="s">
        <v>13</v>
      </c>
      <c r="I997" s="9"/>
      <c r="J997" s="9"/>
      <c r="K997" s="9">
        <v>182</v>
      </c>
      <c r="L997" s="9">
        <v>91</v>
      </c>
      <c r="M997" s="9"/>
      <c r="N997" s="9"/>
      <c r="O997" s="9"/>
      <c r="P997" s="9"/>
      <c r="Q997" s="9" t="s">
        <v>193</v>
      </c>
      <c r="S997" s="14"/>
      <c r="T997" s="11"/>
      <c r="U997" s="11"/>
      <c r="V997" s="17">
        <f>COUNTA(TableAllYears[[#This Row],[Thermal Cycling]:[PID+ (2014)]])</f>
        <v>1</v>
      </c>
      <c r="W997" t="s">
        <v>446</v>
      </c>
      <c r="AA997" s="9" t="s">
        <v>16</v>
      </c>
      <c r="AB997" s="9"/>
      <c r="AC997" s="9"/>
      <c r="AD997" s="9"/>
    </row>
    <row r="998" spans="1:30" x14ac:dyDescent="0.3">
      <c r="A998" s="9">
        <v>2024</v>
      </c>
      <c r="B998" s="9" t="s">
        <v>245</v>
      </c>
      <c r="C998" s="9" t="s">
        <v>410</v>
      </c>
      <c r="D998" t="s">
        <v>429</v>
      </c>
      <c r="E998">
        <v>530</v>
      </c>
      <c r="F998">
        <v>575</v>
      </c>
      <c r="G998" s="9" t="s">
        <v>32</v>
      </c>
      <c r="H998" s="9" t="s">
        <v>13</v>
      </c>
      <c r="I998" s="9"/>
      <c r="J998" s="9"/>
      <c r="K998" s="9">
        <v>182</v>
      </c>
      <c r="L998" s="9">
        <v>91</v>
      </c>
      <c r="M998" s="9"/>
      <c r="N998" s="9"/>
      <c r="O998" s="9"/>
      <c r="P998" s="9"/>
      <c r="Q998" s="9" t="s">
        <v>193</v>
      </c>
      <c r="S998" s="14"/>
      <c r="T998" s="11"/>
      <c r="U998" s="11"/>
      <c r="V998" s="17">
        <f>COUNTA(TableAllYears[[#This Row],[Thermal Cycling]:[PID+ (2014)]])</f>
        <v>1</v>
      </c>
      <c r="W998" t="s">
        <v>446</v>
      </c>
      <c r="AA998" s="9" t="s">
        <v>16</v>
      </c>
      <c r="AB998" s="9"/>
      <c r="AC998" s="9"/>
      <c r="AD998" s="9"/>
    </row>
    <row r="999" spans="1:30" x14ac:dyDescent="0.3">
      <c r="A999" s="9">
        <v>2024</v>
      </c>
      <c r="B999" s="9" t="s">
        <v>246</v>
      </c>
      <c r="C999" s="9" t="s">
        <v>410</v>
      </c>
      <c r="D999" t="s">
        <v>192</v>
      </c>
      <c r="E999">
        <v>380</v>
      </c>
      <c r="F999">
        <v>425</v>
      </c>
      <c r="G999" s="9" t="s">
        <v>32</v>
      </c>
      <c r="H999" s="9" t="s">
        <v>13</v>
      </c>
      <c r="I999" s="9"/>
      <c r="J999" s="9"/>
      <c r="K999" s="9">
        <v>182</v>
      </c>
      <c r="L999" s="9">
        <v>91</v>
      </c>
      <c r="M999" s="9"/>
      <c r="N999" s="9"/>
      <c r="O999" s="9"/>
      <c r="P999" s="9"/>
      <c r="Q999" s="9" t="s">
        <v>193</v>
      </c>
      <c r="S999" s="14"/>
      <c r="T999" s="11"/>
      <c r="U999" s="11"/>
      <c r="V999" s="17">
        <f>COUNTA(TableAllYears[[#This Row],[Thermal Cycling]:[PID+ (2014)]])</f>
        <v>1</v>
      </c>
      <c r="W999" t="s">
        <v>446</v>
      </c>
      <c r="AA999" s="9" t="s">
        <v>16</v>
      </c>
      <c r="AB999" s="9"/>
      <c r="AC999" s="9"/>
      <c r="AD999" s="9"/>
    </row>
    <row r="1000" spans="1:30" x14ac:dyDescent="0.3">
      <c r="A1000" s="9">
        <v>2024</v>
      </c>
      <c r="B1000" s="9" t="s">
        <v>247</v>
      </c>
      <c r="C1000" s="9" t="s">
        <v>410</v>
      </c>
      <c r="D1000" t="s">
        <v>430</v>
      </c>
      <c r="E1000">
        <v>430</v>
      </c>
      <c r="F1000">
        <v>475</v>
      </c>
      <c r="G1000" s="9" t="s">
        <v>32</v>
      </c>
      <c r="H1000" s="9" t="s">
        <v>13</v>
      </c>
      <c r="I1000" s="9"/>
      <c r="J1000" s="9"/>
      <c r="K1000" s="9">
        <v>182</v>
      </c>
      <c r="L1000" s="9">
        <v>91</v>
      </c>
      <c r="M1000" s="9"/>
      <c r="N1000" s="9"/>
      <c r="O1000" s="9"/>
      <c r="P1000" s="9"/>
      <c r="Q1000" s="9" t="s">
        <v>193</v>
      </c>
      <c r="S1000" s="14"/>
      <c r="T1000" s="11"/>
      <c r="U1000" s="11"/>
      <c r="V1000" s="17">
        <f>COUNTA(TableAllYears[[#This Row],[Thermal Cycling]:[PID+ (2014)]])</f>
        <v>1</v>
      </c>
      <c r="W1000" t="s">
        <v>446</v>
      </c>
      <c r="AA1000" s="9" t="s">
        <v>16</v>
      </c>
      <c r="AB1000" s="9"/>
      <c r="AC1000" s="9"/>
      <c r="AD1000" s="9"/>
    </row>
    <row r="1001" spans="1:30" x14ac:dyDescent="0.3">
      <c r="A1001">
        <v>2023</v>
      </c>
      <c r="B1001" t="s">
        <v>242</v>
      </c>
      <c r="C1001" t="s">
        <v>410</v>
      </c>
      <c r="D1001" t="s">
        <v>430</v>
      </c>
      <c r="E1001">
        <v>430</v>
      </c>
      <c r="F1001">
        <v>475</v>
      </c>
      <c r="G1001" t="s">
        <v>11</v>
      </c>
      <c r="H1001" t="s">
        <v>13</v>
      </c>
      <c r="I1001">
        <v>120</v>
      </c>
      <c r="K1001">
        <v>182</v>
      </c>
      <c r="L1001" s="9"/>
      <c r="M1001" s="9"/>
      <c r="N1001" s="9"/>
      <c r="O1001" s="9"/>
      <c r="P1001" s="9"/>
      <c r="Q1001" s="9" t="s">
        <v>193</v>
      </c>
      <c r="S1001" s="14"/>
      <c r="T1001" s="11"/>
      <c r="U1001" s="11"/>
      <c r="V1001" s="17">
        <f>COUNTA(TableAllYears[[#This Row],[Thermal Cycling]:[PID+ (2014)]])</f>
        <v>1</v>
      </c>
      <c r="W1001" s="9" t="s">
        <v>446</v>
      </c>
      <c r="X1001" s="9"/>
      <c r="Y1001" s="9"/>
      <c r="Z1001" s="9"/>
      <c r="AA1001" s="9" t="s">
        <v>16</v>
      </c>
      <c r="AB1001" s="9"/>
      <c r="AC1001" s="9"/>
      <c r="AD1001" s="9"/>
    </row>
    <row r="1002" spans="1:30" x14ac:dyDescent="0.3">
      <c r="A1002">
        <v>2023</v>
      </c>
      <c r="B1002" t="s">
        <v>177</v>
      </c>
      <c r="C1002" t="s">
        <v>410</v>
      </c>
      <c r="D1002" t="s">
        <v>429</v>
      </c>
      <c r="E1002">
        <v>530</v>
      </c>
      <c r="F1002">
        <v>575</v>
      </c>
      <c r="G1002" t="s">
        <v>11</v>
      </c>
      <c r="H1002" t="s">
        <v>13</v>
      </c>
      <c r="I1002">
        <v>144</v>
      </c>
      <c r="K1002">
        <v>182</v>
      </c>
      <c r="L1002" s="9"/>
      <c r="M1002" s="9"/>
      <c r="N1002" s="9"/>
      <c r="O1002" s="9"/>
      <c r="P1002" s="9"/>
      <c r="Q1002" s="9" t="s">
        <v>193</v>
      </c>
      <c r="S1002" s="14"/>
      <c r="T1002" s="11"/>
      <c r="U1002" s="11"/>
      <c r="V1002" s="17">
        <f>COUNTA(TableAllYears[[#This Row],[Thermal Cycling]:[PID+ (2014)]])</f>
        <v>1</v>
      </c>
      <c r="W1002" s="9" t="s">
        <v>446</v>
      </c>
      <c r="X1002" s="9"/>
      <c r="Y1002" s="9"/>
      <c r="Z1002" s="9"/>
      <c r="AA1002" s="9" t="s">
        <v>16</v>
      </c>
      <c r="AB1002" s="9"/>
      <c r="AC1002" s="9"/>
      <c r="AD1002" s="9"/>
    </row>
    <row r="1003" spans="1:30" x14ac:dyDescent="0.3">
      <c r="A1003">
        <v>2023</v>
      </c>
      <c r="B1003" t="s">
        <v>243</v>
      </c>
      <c r="C1003" t="s">
        <v>410</v>
      </c>
      <c r="D1003" t="s">
        <v>192</v>
      </c>
      <c r="E1003">
        <v>380</v>
      </c>
      <c r="F1003">
        <v>425</v>
      </c>
      <c r="G1003" t="s">
        <v>32</v>
      </c>
      <c r="H1003" t="s">
        <v>13</v>
      </c>
      <c r="I1003">
        <v>108</v>
      </c>
      <c r="K1003">
        <v>182</v>
      </c>
      <c r="L1003" s="9"/>
      <c r="M1003" s="9"/>
      <c r="N1003" s="9"/>
      <c r="O1003" s="9"/>
      <c r="P1003" s="9"/>
      <c r="Q1003" s="9" t="s">
        <v>193</v>
      </c>
      <c r="S1003" s="14"/>
      <c r="T1003" s="11"/>
      <c r="U1003" s="11"/>
      <c r="V1003" s="17">
        <f>COUNTA(TableAllYears[[#This Row],[Thermal Cycling]:[PID+ (2014)]])</f>
        <v>1</v>
      </c>
      <c r="W1003" s="9" t="s">
        <v>446</v>
      </c>
      <c r="X1003" s="9"/>
      <c r="Y1003" s="9"/>
      <c r="Z1003" s="9"/>
      <c r="AA1003" s="9" t="s">
        <v>16</v>
      </c>
      <c r="AB1003" s="9"/>
      <c r="AC1003" s="9"/>
      <c r="AD1003" s="9"/>
    </row>
    <row r="1004" spans="1:30" x14ac:dyDescent="0.3">
      <c r="A1004">
        <v>2023</v>
      </c>
      <c r="B1004" t="s">
        <v>244</v>
      </c>
      <c r="C1004" t="s">
        <v>410</v>
      </c>
      <c r="D1004" t="s">
        <v>430</v>
      </c>
      <c r="E1004">
        <v>430</v>
      </c>
      <c r="F1004">
        <v>475</v>
      </c>
      <c r="G1004" t="s">
        <v>32</v>
      </c>
      <c r="H1004" t="s">
        <v>13</v>
      </c>
      <c r="I1004">
        <v>120</v>
      </c>
      <c r="K1004">
        <v>182</v>
      </c>
      <c r="L1004" s="9"/>
      <c r="M1004" s="9"/>
      <c r="N1004" s="9"/>
      <c r="O1004" s="9"/>
      <c r="P1004" s="9"/>
      <c r="Q1004" s="9" t="s">
        <v>193</v>
      </c>
      <c r="S1004" s="14"/>
      <c r="T1004" s="11"/>
      <c r="U1004" s="11"/>
      <c r="V1004" s="17">
        <f>COUNTA(TableAllYears[[#This Row],[Thermal Cycling]:[PID+ (2014)]])</f>
        <v>1</v>
      </c>
      <c r="W1004" s="9" t="s">
        <v>446</v>
      </c>
      <c r="X1004" s="9"/>
      <c r="Y1004" s="9"/>
      <c r="Z1004" s="9"/>
      <c r="AA1004" s="9" t="s">
        <v>16</v>
      </c>
      <c r="AB1004" s="9"/>
      <c r="AC1004" s="9"/>
      <c r="AD1004" s="9"/>
    </row>
    <row r="1005" spans="1:30" x14ac:dyDescent="0.3">
      <c r="A1005">
        <v>2023</v>
      </c>
      <c r="B1005" t="s">
        <v>245</v>
      </c>
      <c r="C1005" t="s">
        <v>410</v>
      </c>
      <c r="D1005" t="s">
        <v>429</v>
      </c>
      <c r="E1005">
        <v>530</v>
      </c>
      <c r="F1005">
        <v>575</v>
      </c>
      <c r="G1005" t="s">
        <v>32</v>
      </c>
      <c r="H1005" t="s">
        <v>13</v>
      </c>
      <c r="I1005">
        <v>144</v>
      </c>
      <c r="K1005">
        <v>182</v>
      </c>
      <c r="L1005" s="9"/>
      <c r="M1005" s="9"/>
      <c r="N1005" s="9"/>
      <c r="O1005" s="9"/>
      <c r="P1005" s="9"/>
      <c r="Q1005" s="9" t="s">
        <v>193</v>
      </c>
      <c r="S1005" s="14"/>
      <c r="T1005" s="11"/>
      <c r="U1005" s="11"/>
      <c r="V1005" s="17">
        <f>COUNTA(TableAllYears[[#This Row],[Thermal Cycling]:[PID+ (2014)]])</f>
        <v>1</v>
      </c>
      <c r="W1005" s="9" t="s">
        <v>446</v>
      </c>
      <c r="X1005" s="9"/>
      <c r="Y1005" s="9"/>
      <c r="Z1005" s="9"/>
      <c r="AA1005" s="9" t="s">
        <v>16</v>
      </c>
      <c r="AB1005" s="9"/>
      <c r="AC1005" s="9"/>
      <c r="AD1005" s="9"/>
    </row>
    <row r="1006" spans="1:30" x14ac:dyDescent="0.3">
      <c r="A1006">
        <v>2023</v>
      </c>
      <c r="B1006" t="s">
        <v>246</v>
      </c>
      <c r="C1006" t="s">
        <v>410</v>
      </c>
      <c r="D1006" t="s">
        <v>192</v>
      </c>
      <c r="E1006">
        <v>380</v>
      </c>
      <c r="F1006">
        <v>425</v>
      </c>
      <c r="G1006" t="s">
        <v>32</v>
      </c>
      <c r="H1006" t="s">
        <v>13</v>
      </c>
      <c r="I1006">
        <v>108</v>
      </c>
      <c r="K1006">
        <v>182</v>
      </c>
      <c r="L1006" s="9"/>
      <c r="M1006" s="9"/>
      <c r="N1006" s="9"/>
      <c r="O1006" s="9"/>
      <c r="P1006" s="9"/>
      <c r="Q1006" s="9" t="s">
        <v>193</v>
      </c>
      <c r="S1006" s="14"/>
      <c r="T1006" s="11"/>
      <c r="U1006" s="11"/>
      <c r="V1006" s="17">
        <f>COUNTA(TableAllYears[[#This Row],[Thermal Cycling]:[PID+ (2014)]])</f>
        <v>1</v>
      </c>
      <c r="W1006" s="9" t="s">
        <v>446</v>
      </c>
      <c r="X1006" s="9"/>
      <c r="Y1006" s="9"/>
      <c r="Z1006" s="9"/>
      <c r="AA1006" s="9" t="s">
        <v>16</v>
      </c>
      <c r="AB1006" s="9"/>
      <c r="AC1006" s="9"/>
      <c r="AD1006" s="9"/>
    </row>
    <row r="1007" spans="1:30" x14ac:dyDescent="0.3">
      <c r="A1007">
        <v>2023</v>
      </c>
      <c r="B1007" t="s">
        <v>247</v>
      </c>
      <c r="C1007" t="s">
        <v>410</v>
      </c>
      <c r="D1007" t="s">
        <v>430</v>
      </c>
      <c r="E1007">
        <v>430</v>
      </c>
      <c r="F1007">
        <v>475</v>
      </c>
      <c r="G1007" t="s">
        <v>32</v>
      </c>
      <c r="H1007" t="s">
        <v>13</v>
      </c>
      <c r="I1007">
        <v>120</v>
      </c>
      <c r="K1007">
        <v>182</v>
      </c>
      <c r="L1007" s="9"/>
      <c r="M1007" s="9"/>
      <c r="N1007" s="9"/>
      <c r="O1007" s="9"/>
      <c r="P1007" s="9"/>
      <c r="Q1007" s="9" t="s">
        <v>193</v>
      </c>
      <c r="S1007" s="14"/>
      <c r="T1007" s="11"/>
      <c r="U1007" s="11"/>
      <c r="V1007" s="17">
        <f>COUNTA(TableAllYears[[#This Row],[Thermal Cycling]:[PID+ (2014)]])</f>
        <v>1</v>
      </c>
      <c r="W1007" s="9" t="s">
        <v>446</v>
      </c>
      <c r="X1007" s="9"/>
      <c r="Y1007" s="9"/>
      <c r="Z1007" s="9"/>
      <c r="AA1007" s="9" t="s">
        <v>16</v>
      </c>
      <c r="AB1007" s="9"/>
      <c r="AC1007" s="9"/>
      <c r="AD1007" s="9"/>
    </row>
    <row r="1008" spans="1:30" x14ac:dyDescent="0.3">
      <c r="A1008">
        <v>2021</v>
      </c>
      <c r="B1008" t="s">
        <v>176</v>
      </c>
      <c r="C1008" t="s">
        <v>410</v>
      </c>
      <c r="L1008" s="9"/>
      <c r="M1008" s="9"/>
      <c r="N1008" s="9"/>
      <c r="O1008" s="9"/>
      <c r="P1008" s="9" t="s">
        <v>193</v>
      </c>
      <c r="Q1008" s="9"/>
      <c r="S1008" s="14"/>
      <c r="T1008" s="11"/>
      <c r="U1008" s="11"/>
      <c r="V1008" s="17">
        <f>COUNTA(TableAllYears[[#This Row],[Thermal Cycling]:[PID+ (2014)]])</f>
        <v>1</v>
      </c>
      <c r="W1008" s="9"/>
      <c r="X1008" s="9"/>
      <c r="Y1008" s="9"/>
      <c r="Z1008" s="9"/>
      <c r="AA1008" s="9"/>
      <c r="AB1008" s="9"/>
      <c r="AC1008" s="9"/>
      <c r="AD1008" s="9"/>
    </row>
    <row r="1009" spans="1:30" x14ac:dyDescent="0.3">
      <c r="A1009">
        <v>2021</v>
      </c>
      <c r="B1009" t="s">
        <v>177</v>
      </c>
      <c r="C1009" t="s">
        <v>410</v>
      </c>
      <c r="L1009" s="9"/>
      <c r="M1009" s="9"/>
      <c r="N1009" s="9"/>
      <c r="O1009" s="9"/>
      <c r="P1009" s="9" t="s">
        <v>193</v>
      </c>
      <c r="Q1009" s="9"/>
      <c r="S1009" s="14"/>
      <c r="T1009" s="11"/>
      <c r="U1009" s="11"/>
      <c r="V1009" s="17">
        <f>COUNTA(TableAllYears[[#This Row],[Thermal Cycling]:[PID+ (2014)]])</f>
        <v>1</v>
      </c>
      <c r="W1009" s="9"/>
      <c r="X1009" s="9"/>
      <c r="Y1009" s="9"/>
      <c r="Z1009" s="9"/>
      <c r="AA1009" s="9"/>
      <c r="AB1009" s="9"/>
      <c r="AC1009" s="9"/>
      <c r="AD1009" s="9"/>
    </row>
    <row r="1010" spans="1:30" x14ac:dyDescent="0.3">
      <c r="A1010">
        <v>2021</v>
      </c>
      <c r="B1010" t="s">
        <v>178</v>
      </c>
      <c r="C1010" t="s">
        <v>410</v>
      </c>
      <c r="L1010" s="9"/>
      <c r="M1010" s="9"/>
      <c r="N1010" s="9"/>
      <c r="O1010" s="9"/>
      <c r="P1010" s="9" t="s">
        <v>193</v>
      </c>
      <c r="Q1010" s="9"/>
      <c r="S1010" s="14"/>
      <c r="T1010" s="11"/>
      <c r="U1010" s="11"/>
      <c r="V1010" s="17">
        <f>COUNTA(TableAllYears[[#This Row],[Thermal Cycling]:[PID+ (2014)]])</f>
        <v>1</v>
      </c>
      <c r="W1010" s="9"/>
      <c r="X1010" s="9"/>
      <c r="Y1010" s="9"/>
      <c r="Z1010" s="9"/>
      <c r="AA1010" s="9"/>
      <c r="AB1010" s="9"/>
      <c r="AC1010" s="9"/>
      <c r="AD1010" s="9"/>
    </row>
    <row r="1011" spans="1:30" x14ac:dyDescent="0.3">
      <c r="A1011" s="9">
        <v>2024</v>
      </c>
      <c r="B1011" s="9" t="s">
        <v>341</v>
      </c>
      <c r="C1011" s="9" t="s">
        <v>179</v>
      </c>
      <c r="D1011" t="s">
        <v>429</v>
      </c>
      <c r="E1011">
        <v>530</v>
      </c>
      <c r="F1011">
        <v>575</v>
      </c>
      <c r="G1011" s="9" t="s">
        <v>28</v>
      </c>
      <c r="H1011" s="9" t="s">
        <v>13</v>
      </c>
      <c r="I1011" s="9"/>
      <c r="J1011" s="9"/>
      <c r="K1011" s="9">
        <v>182</v>
      </c>
      <c r="L1011" s="9">
        <v>91</v>
      </c>
      <c r="M1011" s="9" t="s">
        <v>193</v>
      </c>
      <c r="N1011" s="9" t="s">
        <v>193</v>
      </c>
      <c r="O1011" s="9" t="s">
        <v>193</v>
      </c>
      <c r="P1011" s="9" t="s">
        <v>193</v>
      </c>
      <c r="Q1011" s="9" t="s">
        <v>193</v>
      </c>
      <c r="S1011" s="14">
        <v>40</v>
      </c>
      <c r="T1011" s="11"/>
      <c r="U1011" s="11"/>
      <c r="V1011" s="17">
        <f>COUNTA(TableAllYears[[#This Row],[Thermal Cycling]:[PID+ (2014)]])</f>
        <v>6</v>
      </c>
      <c r="W1011" t="s">
        <v>455</v>
      </c>
      <c r="X1011" t="s">
        <v>479</v>
      </c>
      <c r="Y1011" t="s">
        <v>1147</v>
      </c>
      <c r="AA1011" s="9" t="s">
        <v>45</v>
      </c>
      <c r="AB1011" s="9"/>
      <c r="AC1011" s="9"/>
      <c r="AD1011" s="9"/>
    </row>
    <row r="1012" spans="1:30" x14ac:dyDescent="0.3">
      <c r="A1012" s="9">
        <v>2024</v>
      </c>
      <c r="B1012" s="9" t="s">
        <v>899</v>
      </c>
      <c r="C1012" s="9" t="s">
        <v>179</v>
      </c>
      <c r="D1012" t="s">
        <v>431</v>
      </c>
      <c r="E1012">
        <v>580</v>
      </c>
      <c r="F1012">
        <v>625</v>
      </c>
      <c r="G1012" s="9" t="s">
        <v>28</v>
      </c>
      <c r="H1012" s="9" t="s">
        <v>55</v>
      </c>
      <c r="I1012" s="9"/>
      <c r="J1012" s="9"/>
      <c r="K1012" s="9">
        <v>182</v>
      </c>
      <c r="L1012" s="9">
        <v>91</v>
      </c>
      <c r="M1012" s="9"/>
      <c r="N1012" s="9" t="s">
        <v>193</v>
      </c>
      <c r="O1012" s="9" t="s">
        <v>193</v>
      </c>
      <c r="P1012" s="9" t="s">
        <v>193</v>
      </c>
      <c r="Q1012" s="9" t="s">
        <v>193</v>
      </c>
      <c r="R1012" t="s">
        <v>193</v>
      </c>
      <c r="S1012" s="14">
        <v>40</v>
      </c>
      <c r="T1012" s="11"/>
      <c r="U1012" s="11"/>
      <c r="V1012" s="17">
        <f>COUNTA(TableAllYears[[#This Row],[Thermal Cycling]:[PID+ (2014)]])</f>
        <v>6</v>
      </c>
      <c r="W1012" t="s">
        <v>455</v>
      </c>
      <c r="X1012" t="s">
        <v>479</v>
      </c>
      <c r="Y1012" t="s">
        <v>1147</v>
      </c>
      <c r="AA1012" s="9" t="s">
        <v>45</v>
      </c>
      <c r="AB1012" s="9"/>
      <c r="AC1012" s="9"/>
      <c r="AD1012" s="9"/>
    </row>
    <row r="1013" spans="1:30" x14ac:dyDescent="0.3">
      <c r="A1013">
        <v>2023</v>
      </c>
      <c r="B1013" t="s">
        <v>338</v>
      </c>
      <c r="C1013" t="s">
        <v>179</v>
      </c>
      <c r="D1013" t="s">
        <v>434</v>
      </c>
      <c r="E1013">
        <v>480</v>
      </c>
      <c r="F1013">
        <v>525</v>
      </c>
      <c r="G1013" t="s">
        <v>11</v>
      </c>
      <c r="H1013" t="s">
        <v>13</v>
      </c>
      <c r="I1013">
        <v>132</v>
      </c>
      <c r="K1013">
        <v>182</v>
      </c>
      <c r="L1013" s="9"/>
      <c r="M1013" s="9" t="s">
        <v>193</v>
      </c>
      <c r="N1013" s="9" t="s">
        <v>193</v>
      </c>
      <c r="O1013" s="9" t="s">
        <v>193</v>
      </c>
      <c r="P1013" s="9" t="s">
        <v>193</v>
      </c>
      <c r="Q1013" s="9" t="s">
        <v>193</v>
      </c>
      <c r="S1013" s="14"/>
      <c r="T1013" s="11"/>
      <c r="U1013" s="11"/>
      <c r="V1013" s="17">
        <f>COUNTA(TableAllYears[[#This Row],[Thermal Cycling]:[PID+ (2014)]])</f>
        <v>5</v>
      </c>
      <c r="W1013" s="9" t="s">
        <v>455</v>
      </c>
      <c r="X1013" s="9" t="s">
        <v>479</v>
      </c>
      <c r="Y1013" s="9"/>
      <c r="Z1013" s="9"/>
      <c r="AA1013" s="9" t="s">
        <v>45</v>
      </c>
      <c r="AB1013" s="9" t="s">
        <v>45</v>
      </c>
      <c r="AC1013" s="9"/>
      <c r="AD1013" s="9"/>
    </row>
    <row r="1014" spans="1:30" x14ac:dyDescent="0.3">
      <c r="A1014">
        <v>2023</v>
      </c>
      <c r="B1014" t="s">
        <v>339</v>
      </c>
      <c r="C1014" t="s">
        <v>179</v>
      </c>
      <c r="D1014" t="s">
        <v>434</v>
      </c>
      <c r="E1014">
        <v>480</v>
      </c>
      <c r="F1014">
        <v>525</v>
      </c>
      <c r="G1014" t="s">
        <v>28</v>
      </c>
      <c r="H1014" t="s">
        <v>13</v>
      </c>
      <c r="I1014">
        <v>132</v>
      </c>
      <c r="K1014">
        <v>182</v>
      </c>
      <c r="L1014" s="9"/>
      <c r="M1014" s="9" t="s">
        <v>193</v>
      </c>
      <c r="N1014" s="9" t="s">
        <v>193</v>
      </c>
      <c r="O1014" s="9" t="s">
        <v>193</v>
      </c>
      <c r="P1014" s="9" t="s">
        <v>193</v>
      </c>
      <c r="Q1014" s="9" t="s">
        <v>193</v>
      </c>
      <c r="S1014" s="14"/>
      <c r="T1014" s="11"/>
      <c r="U1014" s="11"/>
      <c r="V1014" s="17">
        <f>COUNTA(TableAllYears[[#This Row],[Thermal Cycling]:[PID+ (2014)]])</f>
        <v>5</v>
      </c>
      <c r="W1014" s="9" t="s">
        <v>455</v>
      </c>
      <c r="X1014" s="9" t="s">
        <v>479</v>
      </c>
      <c r="Y1014" s="9"/>
      <c r="Z1014" s="9"/>
      <c r="AA1014" s="9" t="s">
        <v>45</v>
      </c>
      <c r="AB1014" s="9" t="s">
        <v>45</v>
      </c>
      <c r="AC1014" s="9"/>
      <c r="AD1014" s="9"/>
    </row>
    <row r="1015" spans="1:30" x14ac:dyDescent="0.3">
      <c r="A1015">
        <v>2023</v>
      </c>
      <c r="B1015" t="s">
        <v>340</v>
      </c>
      <c r="C1015" t="s">
        <v>179</v>
      </c>
      <c r="D1015" t="s">
        <v>429</v>
      </c>
      <c r="E1015">
        <v>530</v>
      </c>
      <c r="F1015">
        <v>575</v>
      </c>
      <c r="G1015" t="s">
        <v>11</v>
      </c>
      <c r="H1015" t="s">
        <v>13</v>
      </c>
      <c r="I1015">
        <v>144</v>
      </c>
      <c r="K1015">
        <v>182</v>
      </c>
      <c r="L1015" s="9"/>
      <c r="M1015" s="9" t="s">
        <v>193</v>
      </c>
      <c r="N1015" s="9" t="s">
        <v>193</v>
      </c>
      <c r="O1015" s="9" t="s">
        <v>193</v>
      </c>
      <c r="P1015" s="9" t="s">
        <v>193</v>
      </c>
      <c r="Q1015" s="9" t="s">
        <v>193</v>
      </c>
      <c r="S1015" s="14"/>
      <c r="T1015" s="11"/>
      <c r="U1015" s="11"/>
      <c r="V1015" s="17">
        <f>COUNTA(TableAllYears[[#This Row],[Thermal Cycling]:[PID+ (2014)]])</f>
        <v>5</v>
      </c>
      <c r="W1015" s="9" t="s">
        <v>455</v>
      </c>
      <c r="X1015" s="9" t="s">
        <v>479</v>
      </c>
      <c r="Y1015" s="9"/>
      <c r="Z1015" s="9"/>
      <c r="AA1015" s="9" t="s">
        <v>45</v>
      </c>
      <c r="AB1015" s="9" t="s">
        <v>45</v>
      </c>
      <c r="AC1015" s="9"/>
      <c r="AD1015" s="9"/>
    </row>
    <row r="1016" spans="1:30" x14ac:dyDescent="0.3">
      <c r="A1016">
        <v>2023</v>
      </c>
      <c r="B1016" t="s">
        <v>341</v>
      </c>
      <c r="C1016" t="s">
        <v>179</v>
      </c>
      <c r="D1016" t="s">
        <v>429</v>
      </c>
      <c r="E1016">
        <v>530</v>
      </c>
      <c r="F1016">
        <v>575</v>
      </c>
      <c r="G1016" t="s">
        <v>28</v>
      </c>
      <c r="H1016" t="s">
        <v>13</v>
      </c>
      <c r="I1016">
        <v>144</v>
      </c>
      <c r="K1016">
        <v>182</v>
      </c>
      <c r="L1016" s="9"/>
      <c r="M1016" s="9" t="s">
        <v>193</v>
      </c>
      <c r="N1016" s="9" t="s">
        <v>193</v>
      </c>
      <c r="O1016" s="9" t="s">
        <v>193</v>
      </c>
      <c r="P1016" s="9" t="s">
        <v>193</v>
      </c>
      <c r="Q1016" s="9" t="s">
        <v>193</v>
      </c>
      <c r="S1016" s="14"/>
      <c r="T1016" s="11"/>
      <c r="U1016" s="11"/>
      <c r="V1016" s="17">
        <f>COUNTA(TableAllYears[[#This Row],[Thermal Cycling]:[PID+ (2014)]])</f>
        <v>5</v>
      </c>
      <c r="W1016" s="9" t="s">
        <v>455</v>
      </c>
      <c r="X1016" s="9" t="s">
        <v>479</v>
      </c>
      <c r="Y1016" s="9"/>
      <c r="Z1016" s="9"/>
      <c r="AA1016" s="9" t="s">
        <v>45</v>
      </c>
      <c r="AB1016" s="9" t="s">
        <v>45</v>
      </c>
      <c r="AC1016" s="9"/>
      <c r="AD1016" s="9"/>
    </row>
    <row r="1017" spans="1:30" x14ac:dyDescent="0.3">
      <c r="A1017">
        <v>2023</v>
      </c>
      <c r="B1017" t="s">
        <v>342</v>
      </c>
      <c r="C1017" t="s">
        <v>179</v>
      </c>
      <c r="D1017" t="s">
        <v>430</v>
      </c>
      <c r="E1017">
        <v>430</v>
      </c>
      <c r="F1017">
        <v>475</v>
      </c>
      <c r="G1017" t="s">
        <v>28</v>
      </c>
      <c r="H1017" t="s">
        <v>13</v>
      </c>
      <c r="I1017">
        <v>144</v>
      </c>
      <c r="K1017">
        <v>166</v>
      </c>
      <c r="L1017" s="9"/>
      <c r="M1017" s="9" t="s">
        <v>193</v>
      </c>
      <c r="N1017" s="9" t="s">
        <v>193</v>
      </c>
      <c r="O1017" s="9" t="s">
        <v>193</v>
      </c>
      <c r="P1017" s="9" t="s">
        <v>193</v>
      </c>
      <c r="Q1017" s="9" t="s">
        <v>193</v>
      </c>
      <c r="S1017" s="14"/>
      <c r="T1017" s="11"/>
      <c r="U1017" s="11"/>
      <c r="V1017" s="17">
        <f>COUNTA(TableAllYears[[#This Row],[Thermal Cycling]:[PID+ (2014)]])</f>
        <v>5</v>
      </c>
      <c r="W1017" s="9" t="s">
        <v>455</v>
      </c>
      <c r="X1017" s="9" t="s">
        <v>479</v>
      </c>
      <c r="Y1017" s="9"/>
      <c r="Z1017" s="9"/>
      <c r="AA1017" s="9" t="s">
        <v>45</v>
      </c>
      <c r="AB1017" s="9" t="s">
        <v>45</v>
      </c>
      <c r="AC1017" s="9"/>
      <c r="AD1017" s="9"/>
    </row>
    <row r="1018" spans="1:30" x14ac:dyDescent="0.3">
      <c r="A1018" s="9">
        <v>2024</v>
      </c>
      <c r="B1018" s="9" t="s">
        <v>898</v>
      </c>
      <c r="C1018" s="9" t="s">
        <v>179</v>
      </c>
      <c r="D1018" t="s">
        <v>431</v>
      </c>
      <c r="E1018">
        <v>580</v>
      </c>
      <c r="F1018">
        <v>625</v>
      </c>
      <c r="G1018" s="9" t="s">
        <v>28</v>
      </c>
      <c r="H1018" s="9" t="s">
        <v>55</v>
      </c>
      <c r="I1018" s="9"/>
      <c r="J1018" s="9"/>
      <c r="K1018" s="9">
        <v>182</v>
      </c>
      <c r="L1018" s="9">
        <v>91</v>
      </c>
      <c r="M1018" s="9"/>
      <c r="N1018" s="9"/>
      <c r="O1018" s="9" t="s">
        <v>193</v>
      </c>
      <c r="P1018" s="9"/>
      <c r="Q1018" s="9" t="s">
        <v>193</v>
      </c>
      <c r="R1018" t="s">
        <v>193</v>
      </c>
      <c r="S1018" s="14">
        <v>45</v>
      </c>
      <c r="T1018" s="11"/>
      <c r="U1018" s="11"/>
      <c r="V1018" s="17">
        <f>COUNTA(TableAllYears[[#This Row],[Thermal Cycling]:[PID+ (2014)]])</f>
        <v>4</v>
      </c>
      <c r="W1018" t="s">
        <v>455</v>
      </c>
      <c r="X1018" t="s">
        <v>479</v>
      </c>
      <c r="Y1018" t="s">
        <v>1147</v>
      </c>
      <c r="AA1018" s="9" t="s">
        <v>45</v>
      </c>
      <c r="AB1018" s="9"/>
      <c r="AC1018" s="9"/>
      <c r="AD1018" s="9"/>
    </row>
    <row r="1019" spans="1:30" x14ac:dyDescent="0.3">
      <c r="A1019">
        <v>2023</v>
      </c>
      <c r="B1019" t="s">
        <v>334</v>
      </c>
      <c r="C1019" t="s">
        <v>179</v>
      </c>
      <c r="D1019" t="s">
        <v>192</v>
      </c>
      <c r="E1019">
        <v>380</v>
      </c>
      <c r="F1019">
        <v>425</v>
      </c>
      <c r="G1019" t="s">
        <v>11</v>
      </c>
      <c r="H1019" t="s">
        <v>13</v>
      </c>
      <c r="I1019">
        <v>108</v>
      </c>
      <c r="K1019">
        <v>182</v>
      </c>
      <c r="L1019" s="9"/>
      <c r="M1019" s="9" t="s">
        <v>193</v>
      </c>
      <c r="N1019" s="9" t="s">
        <v>193</v>
      </c>
      <c r="O1019" s="9"/>
      <c r="P1019" s="9" t="s">
        <v>193</v>
      </c>
      <c r="Q1019" s="9" t="s">
        <v>193</v>
      </c>
      <c r="S1019" s="14"/>
      <c r="T1019" s="11"/>
      <c r="U1019" s="11"/>
      <c r="V1019" s="17">
        <f>COUNTA(TableAllYears[[#This Row],[Thermal Cycling]:[PID+ (2014)]])</f>
        <v>4</v>
      </c>
      <c r="W1019" s="9" t="s">
        <v>455</v>
      </c>
      <c r="X1019" s="9" t="s">
        <v>479</v>
      </c>
      <c r="Y1019" s="9"/>
      <c r="Z1019" s="9"/>
      <c r="AA1019" s="9" t="s">
        <v>45</v>
      </c>
      <c r="AB1019" s="9" t="s">
        <v>45</v>
      </c>
      <c r="AC1019" s="9"/>
      <c r="AD1019" s="9"/>
    </row>
    <row r="1020" spans="1:30" x14ac:dyDescent="0.3">
      <c r="A1020">
        <v>2023</v>
      </c>
      <c r="B1020" t="s">
        <v>335</v>
      </c>
      <c r="C1020" t="s">
        <v>179</v>
      </c>
      <c r="D1020" t="s">
        <v>192</v>
      </c>
      <c r="E1020">
        <v>380</v>
      </c>
      <c r="F1020">
        <v>425</v>
      </c>
      <c r="G1020" t="s">
        <v>28</v>
      </c>
      <c r="H1020" t="s">
        <v>13</v>
      </c>
      <c r="I1020">
        <v>108</v>
      </c>
      <c r="K1020">
        <v>182</v>
      </c>
      <c r="L1020" s="9"/>
      <c r="M1020" s="9" t="s">
        <v>193</v>
      </c>
      <c r="N1020" s="9" t="s">
        <v>193</v>
      </c>
      <c r="O1020" s="9"/>
      <c r="P1020" s="9" t="s">
        <v>193</v>
      </c>
      <c r="Q1020" s="9" t="s">
        <v>193</v>
      </c>
      <c r="S1020" s="14"/>
      <c r="T1020" s="11"/>
      <c r="U1020" s="11"/>
      <c r="V1020" s="17">
        <f>COUNTA(TableAllYears[[#This Row],[Thermal Cycling]:[PID+ (2014)]])</f>
        <v>4</v>
      </c>
      <c r="W1020" s="9" t="s">
        <v>455</v>
      </c>
      <c r="X1020" s="9" t="s">
        <v>479</v>
      </c>
      <c r="Y1020" s="9"/>
      <c r="Z1020" s="9"/>
      <c r="AA1020" s="9" t="s">
        <v>45</v>
      </c>
      <c r="AB1020" s="9" t="s">
        <v>45</v>
      </c>
      <c r="AC1020" s="9"/>
      <c r="AD1020" s="9"/>
    </row>
    <row r="1021" spans="1:30" x14ac:dyDescent="0.3">
      <c r="A1021">
        <v>2023</v>
      </c>
      <c r="B1021" t="s">
        <v>336</v>
      </c>
      <c r="C1021" t="s">
        <v>179</v>
      </c>
      <c r="D1021" t="s">
        <v>430</v>
      </c>
      <c r="E1021">
        <v>430</v>
      </c>
      <c r="F1021">
        <v>475</v>
      </c>
      <c r="G1021" t="s">
        <v>11</v>
      </c>
      <c r="H1021" t="s">
        <v>13</v>
      </c>
      <c r="I1021">
        <v>120</v>
      </c>
      <c r="K1021">
        <v>182</v>
      </c>
      <c r="L1021" s="9"/>
      <c r="M1021" s="9" t="s">
        <v>193</v>
      </c>
      <c r="N1021" s="9" t="s">
        <v>193</v>
      </c>
      <c r="O1021" s="9"/>
      <c r="P1021" s="9" t="s">
        <v>193</v>
      </c>
      <c r="Q1021" s="9" t="s">
        <v>193</v>
      </c>
      <c r="S1021" s="14"/>
      <c r="T1021" s="11"/>
      <c r="U1021" s="11"/>
      <c r="V1021" s="17">
        <f>COUNTA(TableAllYears[[#This Row],[Thermal Cycling]:[PID+ (2014)]])</f>
        <v>4</v>
      </c>
      <c r="W1021" s="9" t="s">
        <v>455</v>
      </c>
      <c r="X1021" s="9" t="s">
        <v>479</v>
      </c>
      <c r="Y1021" s="9"/>
      <c r="Z1021" s="9"/>
      <c r="AA1021" s="9" t="s">
        <v>45</v>
      </c>
      <c r="AB1021" s="9" t="s">
        <v>45</v>
      </c>
      <c r="AC1021" s="9"/>
      <c r="AD1021" s="9"/>
    </row>
    <row r="1022" spans="1:30" x14ac:dyDescent="0.3">
      <c r="A1022">
        <v>2023</v>
      </c>
      <c r="B1022" t="s">
        <v>337</v>
      </c>
      <c r="C1022" t="s">
        <v>179</v>
      </c>
      <c r="D1022" t="s">
        <v>430</v>
      </c>
      <c r="E1022">
        <v>430</v>
      </c>
      <c r="F1022">
        <v>475</v>
      </c>
      <c r="G1022" t="s">
        <v>28</v>
      </c>
      <c r="H1022" t="s">
        <v>13</v>
      </c>
      <c r="I1022">
        <v>120</v>
      </c>
      <c r="K1022">
        <v>182</v>
      </c>
      <c r="L1022" s="9"/>
      <c r="M1022" s="9" t="s">
        <v>193</v>
      </c>
      <c r="N1022" s="9" t="s">
        <v>193</v>
      </c>
      <c r="O1022" s="9"/>
      <c r="P1022" s="9" t="s">
        <v>193</v>
      </c>
      <c r="Q1022" s="9" t="s">
        <v>193</v>
      </c>
      <c r="S1022" s="14"/>
      <c r="T1022" s="11"/>
      <c r="U1022" s="11"/>
      <c r="V1022" s="17">
        <f>COUNTA(TableAllYears[[#This Row],[Thermal Cycling]:[PID+ (2014)]])</f>
        <v>4</v>
      </c>
      <c r="W1022" s="9" t="s">
        <v>455</v>
      </c>
      <c r="X1022" s="9" t="s">
        <v>479</v>
      </c>
      <c r="Y1022" s="9"/>
      <c r="Z1022" s="9"/>
      <c r="AA1022" s="9" t="s">
        <v>45</v>
      </c>
      <c r="AB1022" s="9" t="s">
        <v>45</v>
      </c>
      <c r="AC1022" s="9"/>
      <c r="AD1022" s="9"/>
    </row>
    <row r="1023" spans="1:30" x14ac:dyDescent="0.3">
      <c r="A1023" s="9">
        <v>2024</v>
      </c>
      <c r="B1023" s="9" t="s">
        <v>336</v>
      </c>
      <c r="C1023" s="9" t="s">
        <v>179</v>
      </c>
      <c r="D1023" t="s">
        <v>430</v>
      </c>
      <c r="E1023">
        <v>430</v>
      </c>
      <c r="F1023">
        <v>475</v>
      </c>
      <c r="G1023" s="9" t="s">
        <v>11</v>
      </c>
      <c r="H1023" s="9" t="s">
        <v>13</v>
      </c>
      <c r="I1023" s="9"/>
      <c r="J1023" s="9"/>
      <c r="K1023" s="9">
        <v>182</v>
      </c>
      <c r="L1023" s="9">
        <v>91</v>
      </c>
      <c r="M1023" s="9" t="s">
        <v>193</v>
      </c>
      <c r="N1023" s="9"/>
      <c r="O1023" s="9" t="s">
        <v>193</v>
      </c>
      <c r="P1023" s="9"/>
      <c r="Q1023" s="9" t="s">
        <v>193</v>
      </c>
      <c r="S1023" s="14"/>
      <c r="T1023" s="11"/>
      <c r="U1023" s="11"/>
      <c r="V1023" s="17">
        <f>COUNTA(TableAllYears[[#This Row],[Thermal Cycling]:[PID+ (2014)]])</f>
        <v>3</v>
      </c>
      <c r="W1023" t="s">
        <v>455</v>
      </c>
      <c r="X1023" t="s">
        <v>479</v>
      </c>
      <c r="Y1023" t="s">
        <v>1147</v>
      </c>
      <c r="AA1023" s="9" t="s">
        <v>45</v>
      </c>
      <c r="AB1023" s="9"/>
      <c r="AC1023" s="9"/>
      <c r="AD1023" s="9"/>
    </row>
    <row r="1024" spans="1:30" x14ac:dyDescent="0.3">
      <c r="A1024" s="9">
        <v>2024</v>
      </c>
      <c r="B1024" s="9" t="s">
        <v>340</v>
      </c>
      <c r="C1024" s="9" t="s">
        <v>179</v>
      </c>
      <c r="D1024" t="s">
        <v>429</v>
      </c>
      <c r="E1024">
        <v>530</v>
      </c>
      <c r="F1024">
        <v>575</v>
      </c>
      <c r="G1024" s="9" t="s">
        <v>11</v>
      </c>
      <c r="H1024" s="9" t="s">
        <v>13</v>
      </c>
      <c r="I1024" s="9"/>
      <c r="J1024" s="9"/>
      <c r="K1024" s="9">
        <v>182</v>
      </c>
      <c r="L1024" s="9">
        <v>91</v>
      </c>
      <c r="M1024" s="9"/>
      <c r="N1024" s="9"/>
      <c r="O1024" s="9"/>
      <c r="P1024" s="9" t="s">
        <v>193</v>
      </c>
      <c r="Q1024" s="9" t="s">
        <v>193</v>
      </c>
      <c r="S1024" s="14">
        <v>40</v>
      </c>
      <c r="T1024" s="11"/>
      <c r="U1024" s="11"/>
      <c r="V1024" s="17">
        <f>COUNTA(TableAllYears[[#This Row],[Thermal Cycling]:[PID+ (2014)]])</f>
        <v>3</v>
      </c>
      <c r="W1024" t="s">
        <v>455</v>
      </c>
      <c r="X1024" t="s">
        <v>479</v>
      </c>
      <c r="Y1024" t="s">
        <v>1147</v>
      </c>
      <c r="AA1024" s="9" t="s">
        <v>45</v>
      </c>
      <c r="AB1024" s="9"/>
      <c r="AC1024" s="9"/>
      <c r="AD1024" s="9"/>
    </row>
    <row r="1025" spans="1:30" x14ac:dyDescent="0.3">
      <c r="A1025" s="9">
        <v>2024</v>
      </c>
      <c r="B1025" s="9" t="s">
        <v>890</v>
      </c>
      <c r="C1025" s="9" t="s">
        <v>179</v>
      </c>
      <c r="D1025" t="s">
        <v>430</v>
      </c>
      <c r="E1025">
        <v>430</v>
      </c>
      <c r="F1025">
        <v>475</v>
      </c>
      <c r="G1025" s="9" t="s">
        <v>28</v>
      </c>
      <c r="H1025" s="9" t="s">
        <v>55</v>
      </c>
      <c r="I1025" s="9"/>
      <c r="J1025" s="9"/>
      <c r="K1025" s="9">
        <v>182</v>
      </c>
      <c r="L1025" s="9">
        <v>91</v>
      </c>
      <c r="M1025" s="9"/>
      <c r="N1025" s="9" t="s">
        <v>193</v>
      </c>
      <c r="O1025" s="9"/>
      <c r="P1025" s="9" t="s">
        <v>193</v>
      </c>
      <c r="Q1025" s="9" t="s">
        <v>193</v>
      </c>
      <c r="S1025" s="14"/>
      <c r="T1025" s="11"/>
      <c r="U1025" s="11"/>
      <c r="V1025" s="17">
        <f>COUNTA(TableAllYears[[#This Row],[Thermal Cycling]:[PID+ (2014)]])</f>
        <v>3</v>
      </c>
      <c r="W1025" t="s">
        <v>455</v>
      </c>
      <c r="X1025" t="s">
        <v>479</v>
      </c>
      <c r="Y1025" t="s">
        <v>1147</v>
      </c>
      <c r="AA1025" s="9" t="s">
        <v>45</v>
      </c>
      <c r="AB1025" s="9"/>
      <c r="AC1025" s="9"/>
      <c r="AD1025" s="9"/>
    </row>
    <row r="1026" spans="1:30" x14ac:dyDescent="0.3">
      <c r="A1026" s="9">
        <v>2024</v>
      </c>
      <c r="B1026" s="9" t="s">
        <v>892</v>
      </c>
      <c r="C1026" s="9" t="s">
        <v>179</v>
      </c>
      <c r="D1026" t="s">
        <v>434</v>
      </c>
      <c r="E1026">
        <v>480</v>
      </c>
      <c r="F1026">
        <v>525</v>
      </c>
      <c r="G1026" s="9" t="s">
        <v>28</v>
      </c>
      <c r="H1026" s="9" t="s">
        <v>55</v>
      </c>
      <c r="I1026" s="9"/>
      <c r="J1026" s="9"/>
      <c r="K1026" s="9">
        <v>182</v>
      </c>
      <c r="L1026" s="9">
        <v>91</v>
      </c>
      <c r="M1026" s="9"/>
      <c r="N1026" s="9" t="s">
        <v>193</v>
      </c>
      <c r="O1026" s="9"/>
      <c r="P1026" s="9" t="s">
        <v>193</v>
      </c>
      <c r="Q1026" s="9" t="s">
        <v>193</v>
      </c>
      <c r="S1026" s="14"/>
      <c r="T1026" s="11"/>
      <c r="U1026" s="11"/>
      <c r="V1026" s="17">
        <f>COUNTA(TableAllYears[[#This Row],[Thermal Cycling]:[PID+ (2014)]])</f>
        <v>3</v>
      </c>
      <c r="W1026" t="s">
        <v>455</v>
      </c>
      <c r="X1026" t="s">
        <v>479</v>
      </c>
      <c r="Y1026" t="s">
        <v>1147</v>
      </c>
      <c r="AA1026" s="9" t="s">
        <v>45</v>
      </c>
      <c r="AB1026" s="9"/>
      <c r="AC1026" s="9"/>
      <c r="AD1026" s="9"/>
    </row>
    <row r="1027" spans="1:30" x14ac:dyDescent="0.3">
      <c r="A1027" s="9">
        <v>2024</v>
      </c>
      <c r="B1027" s="9" t="s">
        <v>893</v>
      </c>
      <c r="C1027" s="9" t="s">
        <v>179</v>
      </c>
      <c r="D1027" t="s">
        <v>434</v>
      </c>
      <c r="E1027">
        <v>480</v>
      </c>
      <c r="F1027">
        <v>525</v>
      </c>
      <c r="G1027" s="9" t="s">
        <v>28</v>
      </c>
      <c r="H1027" s="9" t="s">
        <v>55</v>
      </c>
      <c r="I1027" s="9"/>
      <c r="J1027" s="9"/>
      <c r="K1027" s="9">
        <v>182</v>
      </c>
      <c r="L1027" s="9">
        <v>91</v>
      </c>
      <c r="M1027" s="9"/>
      <c r="N1027" s="9" t="s">
        <v>193</v>
      </c>
      <c r="O1027" s="9"/>
      <c r="P1027" s="9" t="s">
        <v>193</v>
      </c>
      <c r="Q1027" s="9" t="s">
        <v>193</v>
      </c>
      <c r="S1027" s="14"/>
      <c r="T1027" s="11"/>
      <c r="U1027" s="11"/>
      <c r="V1027" s="17">
        <f>COUNTA(TableAllYears[[#This Row],[Thermal Cycling]:[PID+ (2014)]])</f>
        <v>3</v>
      </c>
      <c r="W1027" t="s">
        <v>455</v>
      </c>
      <c r="X1027" t="s">
        <v>479</v>
      </c>
      <c r="Y1027" t="s">
        <v>1147</v>
      </c>
      <c r="AA1027" s="9" t="s">
        <v>45</v>
      </c>
      <c r="AB1027" s="9"/>
      <c r="AC1027" s="9"/>
      <c r="AD1027" s="9"/>
    </row>
    <row r="1028" spans="1:30" x14ac:dyDescent="0.3">
      <c r="A1028" s="9">
        <v>2024</v>
      </c>
      <c r="B1028" s="9" t="s">
        <v>896</v>
      </c>
      <c r="C1028" s="9" t="s">
        <v>179</v>
      </c>
      <c r="D1028" t="s">
        <v>429</v>
      </c>
      <c r="E1028">
        <v>530</v>
      </c>
      <c r="F1028">
        <v>575</v>
      </c>
      <c r="G1028" s="9" t="s">
        <v>28</v>
      </c>
      <c r="H1028" s="9" t="s">
        <v>55</v>
      </c>
      <c r="I1028" s="9"/>
      <c r="J1028" s="9"/>
      <c r="K1028" s="9">
        <v>182</v>
      </c>
      <c r="L1028" s="9">
        <v>91</v>
      </c>
      <c r="M1028" s="9"/>
      <c r="N1028" s="9" t="s">
        <v>193</v>
      </c>
      <c r="O1028" s="9"/>
      <c r="P1028" s="9" t="s">
        <v>193</v>
      </c>
      <c r="Q1028" s="9" t="s">
        <v>193</v>
      </c>
      <c r="S1028" s="14"/>
      <c r="T1028" s="11"/>
      <c r="U1028" s="11"/>
      <c r="V1028" s="17">
        <f>COUNTA(TableAllYears[[#This Row],[Thermal Cycling]:[PID+ (2014)]])</f>
        <v>3</v>
      </c>
      <c r="W1028" t="s">
        <v>455</v>
      </c>
      <c r="X1028" t="s">
        <v>479</v>
      </c>
      <c r="Y1028" t="s">
        <v>1147</v>
      </c>
      <c r="AA1028" s="9" t="s">
        <v>45</v>
      </c>
      <c r="AB1028" s="9"/>
      <c r="AC1028" s="9"/>
      <c r="AD1028" s="9"/>
    </row>
    <row r="1029" spans="1:30" x14ac:dyDescent="0.3">
      <c r="A1029" s="9">
        <v>2024</v>
      </c>
      <c r="B1029" s="9" t="s">
        <v>900</v>
      </c>
      <c r="C1029" s="9" t="s">
        <v>179</v>
      </c>
      <c r="D1029" t="s">
        <v>431</v>
      </c>
      <c r="E1029">
        <v>580</v>
      </c>
      <c r="F1029">
        <v>625</v>
      </c>
      <c r="G1029" s="9" t="s">
        <v>28</v>
      </c>
      <c r="H1029" s="9" t="s">
        <v>55</v>
      </c>
      <c r="I1029" s="9"/>
      <c r="J1029" s="9"/>
      <c r="K1029" s="9">
        <v>182</v>
      </c>
      <c r="L1029" s="9">
        <v>91</v>
      </c>
      <c r="M1029" s="9"/>
      <c r="N1029" s="9" t="s">
        <v>193</v>
      </c>
      <c r="O1029" s="9"/>
      <c r="P1029" s="9" t="s">
        <v>193</v>
      </c>
      <c r="Q1029" s="9" t="s">
        <v>193</v>
      </c>
      <c r="S1029" s="14"/>
      <c r="T1029" s="11"/>
      <c r="U1029" s="11"/>
      <c r="V1029" s="17">
        <f>COUNTA(TableAllYears[[#This Row],[Thermal Cycling]:[PID+ (2014)]])</f>
        <v>3</v>
      </c>
      <c r="W1029" t="s">
        <v>455</v>
      </c>
      <c r="X1029" t="s">
        <v>479</v>
      </c>
      <c r="Y1029" t="s">
        <v>1147</v>
      </c>
      <c r="AA1029" s="9" t="s">
        <v>45</v>
      </c>
      <c r="AB1029" s="9"/>
      <c r="AC1029" s="9"/>
      <c r="AD1029" s="9"/>
    </row>
    <row r="1030" spans="1:30" x14ac:dyDescent="0.3">
      <c r="A1030">
        <v>2022</v>
      </c>
      <c r="B1030" t="s">
        <v>180</v>
      </c>
      <c r="C1030" t="s">
        <v>179</v>
      </c>
      <c r="D1030" t="s">
        <v>12</v>
      </c>
      <c r="E1030">
        <v>355</v>
      </c>
      <c r="F1030">
        <v>400</v>
      </c>
      <c r="G1030" t="s">
        <v>32</v>
      </c>
      <c r="H1030" t="s">
        <v>13</v>
      </c>
      <c r="I1030">
        <v>120</v>
      </c>
      <c r="J1030" t="s">
        <v>29</v>
      </c>
      <c r="K1030">
        <v>166</v>
      </c>
      <c r="L1030" s="9"/>
      <c r="M1030" s="9" t="s">
        <v>193</v>
      </c>
      <c r="N1030" s="9"/>
      <c r="O1030" s="9"/>
      <c r="P1030" s="9"/>
      <c r="Q1030" s="9" t="s">
        <v>193</v>
      </c>
      <c r="S1030" s="14"/>
      <c r="T1030" s="11"/>
      <c r="U1030" s="11"/>
      <c r="V1030" s="17">
        <f>COUNTA(TableAllYears[[#This Row],[Thermal Cycling]:[PID+ (2014)]])</f>
        <v>2</v>
      </c>
      <c r="W1030" s="9" t="s">
        <v>495</v>
      </c>
      <c r="X1030" s="9" t="s">
        <v>496</v>
      </c>
      <c r="Y1030" s="9"/>
      <c r="Z1030" s="9"/>
      <c r="AA1030" s="9" t="s">
        <v>45</v>
      </c>
      <c r="AB1030" s="9" t="s">
        <v>45</v>
      </c>
      <c r="AC1030" s="9"/>
      <c r="AD1030" s="9"/>
    </row>
    <row r="1031" spans="1:30" x14ac:dyDescent="0.3">
      <c r="A1031">
        <v>2022</v>
      </c>
      <c r="B1031" t="s">
        <v>181</v>
      </c>
      <c r="C1031" t="s">
        <v>179</v>
      </c>
      <c r="D1031" t="s">
        <v>46</v>
      </c>
      <c r="E1031">
        <v>405</v>
      </c>
      <c r="F1031">
        <v>450</v>
      </c>
      <c r="G1031" t="s">
        <v>32</v>
      </c>
      <c r="H1031" t="s">
        <v>13</v>
      </c>
      <c r="I1031">
        <v>144</v>
      </c>
      <c r="J1031" t="s">
        <v>29</v>
      </c>
      <c r="K1031">
        <v>166</v>
      </c>
      <c r="L1031" s="9"/>
      <c r="M1031" s="9" t="s">
        <v>193</v>
      </c>
      <c r="N1031" s="9"/>
      <c r="O1031" s="9"/>
      <c r="P1031" s="9"/>
      <c r="Q1031" s="9" t="s">
        <v>193</v>
      </c>
      <c r="S1031" s="14"/>
      <c r="T1031" s="11"/>
      <c r="U1031" s="11"/>
      <c r="V1031" s="17">
        <f>COUNTA(TableAllYears[[#This Row],[Thermal Cycling]:[PID+ (2014)]])</f>
        <v>2</v>
      </c>
      <c r="W1031" s="9" t="s">
        <v>495</v>
      </c>
      <c r="X1031" s="9" t="s">
        <v>496</v>
      </c>
      <c r="Y1031" s="9"/>
      <c r="Z1031" s="9"/>
      <c r="AA1031" s="9" t="s">
        <v>45</v>
      </c>
      <c r="AB1031" s="9" t="s">
        <v>45</v>
      </c>
      <c r="AC1031" s="9"/>
      <c r="AD1031" s="9"/>
    </row>
    <row r="1032" spans="1:30" x14ac:dyDescent="0.3">
      <c r="A1032" s="9">
        <v>2024</v>
      </c>
      <c r="B1032" s="9" t="s">
        <v>891</v>
      </c>
      <c r="C1032" s="9" t="s">
        <v>179</v>
      </c>
      <c r="D1032" t="s">
        <v>434</v>
      </c>
      <c r="E1032">
        <v>480</v>
      </c>
      <c r="F1032">
        <v>525</v>
      </c>
      <c r="G1032" s="9" t="s">
        <v>11</v>
      </c>
      <c r="H1032" s="9" t="s">
        <v>55</v>
      </c>
      <c r="I1032" s="9"/>
      <c r="J1032" s="9"/>
      <c r="K1032" s="9">
        <v>182</v>
      </c>
      <c r="L1032" s="9">
        <v>91</v>
      </c>
      <c r="M1032" s="9"/>
      <c r="N1032" s="9"/>
      <c r="O1032" s="9"/>
      <c r="P1032" s="9"/>
      <c r="Q1032" s="9" t="s">
        <v>193</v>
      </c>
      <c r="S1032" s="14"/>
      <c r="T1032" s="11"/>
      <c r="U1032" s="11"/>
      <c r="V1032" s="17">
        <f>COUNTA(TableAllYears[[#This Row],[Thermal Cycling]:[PID+ (2014)]])</f>
        <v>1</v>
      </c>
      <c r="W1032" t="s">
        <v>455</v>
      </c>
      <c r="X1032" t="s">
        <v>479</v>
      </c>
      <c r="Y1032" t="s">
        <v>1147</v>
      </c>
      <c r="AA1032" s="9" t="s">
        <v>45</v>
      </c>
      <c r="AB1032" s="9"/>
      <c r="AC1032" s="9"/>
      <c r="AD1032" s="9"/>
    </row>
    <row r="1033" spans="1:30" x14ac:dyDescent="0.3">
      <c r="A1033" s="9">
        <v>2024</v>
      </c>
      <c r="B1033" s="9" t="s">
        <v>894</v>
      </c>
      <c r="C1033" s="9" t="s">
        <v>179</v>
      </c>
      <c r="D1033" t="s">
        <v>434</v>
      </c>
      <c r="E1033">
        <v>480</v>
      </c>
      <c r="F1033">
        <v>525</v>
      </c>
      <c r="G1033" s="9" t="s">
        <v>32</v>
      </c>
      <c r="H1033" s="9" t="s">
        <v>55</v>
      </c>
      <c r="I1033" s="9"/>
      <c r="J1033" s="9"/>
      <c r="K1033" s="9">
        <v>182</v>
      </c>
      <c r="L1033" s="9">
        <v>91</v>
      </c>
      <c r="M1033" s="9"/>
      <c r="N1033" s="9"/>
      <c r="O1033" s="9"/>
      <c r="P1033" s="9"/>
      <c r="Q1033" s="9" t="s">
        <v>193</v>
      </c>
      <c r="S1033" s="14"/>
      <c r="T1033" s="11"/>
      <c r="U1033" s="11"/>
      <c r="V1033" s="17">
        <f>COUNTA(TableAllYears[[#This Row],[Thermal Cycling]:[PID+ (2014)]])</f>
        <v>1</v>
      </c>
      <c r="W1033" t="s">
        <v>455</v>
      </c>
      <c r="X1033" t="s">
        <v>479</v>
      </c>
      <c r="Y1033" t="s">
        <v>1147</v>
      </c>
      <c r="AA1033" s="9" t="s">
        <v>45</v>
      </c>
      <c r="AB1033" s="9"/>
      <c r="AC1033" s="9"/>
      <c r="AD1033" s="9"/>
    </row>
    <row r="1034" spans="1:30" x14ac:dyDescent="0.3">
      <c r="A1034" s="9">
        <v>2024</v>
      </c>
      <c r="B1034" s="9" t="s">
        <v>895</v>
      </c>
      <c r="C1034" s="9" t="s">
        <v>179</v>
      </c>
      <c r="D1034" t="s">
        <v>429</v>
      </c>
      <c r="E1034">
        <v>530</v>
      </c>
      <c r="F1034">
        <v>575</v>
      </c>
      <c r="G1034" s="9" t="s">
        <v>11</v>
      </c>
      <c r="H1034" s="9" t="s">
        <v>55</v>
      </c>
      <c r="I1034" s="9"/>
      <c r="J1034" s="9"/>
      <c r="K1034" s="9">
        <v>182</v>
      </c>
      <c r="L1034" s="9">
        <v>91</v>
      </c>
      <c r="M1034" s="9"/>
      <c r="N1034" s="9"/>
      <c r="O1034" s="9"/>
      <c r="P1034" s="9"/>
      <c r="Q1034" s="9" t="s">
        <v>193</v>
      </c>
      <c r="S1034" s="14"/>
      <c r="T1034" s="11"/>
      <c r="U1034" s="11"/>
      <c r="V1034" s="17">
        <f>COUNTA(TableAllYears[[#This Row],[Thermal Cycling]:[PID+ (2014)]])</f>
        <v>1</v>
      </c>
      <c r="W1034" t="s">
        <v>455</v>
      </c>
      <c r="X1034" t="s">
        <v>479</v>
      </c>
      <c r="Y1034" t="s">
        <v>1147</v>
      </c>
      <c r="AA1034" s="9" t="s">
        <v>45</v>
      </c>
      <c r="AB1034" s="9"/>
      <c r="AC1034" s="9"/>
      <c r="AD1034" s="9"/>
    </row>
    <row r="1035" spans="1:30" x14ac:dyDescent="0.3">
      <c r="A1035" s="9">
        <v>2024</v>
      </c>
      <c r="B1035" s="9" t="s">
        <v>897</v>
      </c>
      <c r="C1035" s="9" t="s">
        <v>179</v>
      </c>
      <c r="D1035" t="s">
        <v>429</v>
      </c>
      <c r="E1035">
        <v>530</v>
      </c>
      <c r="F1035">
        <v>575</v>
      </c>
      <c r="G1035" s="9" t="s">
        <v>32</v>
      </c>
      <c r="H1035" s="9" t="s">
        <v>55</v>
      </c>
      <c r="I1035" s="9"/>
      <c r="J1035" s="9"/>
      <c r="K1035" s="9">
        <v>182</v>
      </c>
      <c r="L1035" s="9">
        <v>91</v>
      </c>
      <c r="M1035" s="9"/>
      <c r="N1035" s="9"/>
      <c r="O1035" s="9"/>
      <c r="P1035" s="9"/>
      <c r="Q1035" s="9" t="s">
        <v>193</v>
      </c>
      <c r="S1035" s="14"/>
      <c r="T1035" s="11"/>
      <c r="U1035" s="11"/>
      <c r="V1035" s="17">
        <f>COUNTA(TableAllYears[[#This Row],[Thermal Cycling]:[PID+ (2014)]])</f>
        <v>1</v>
      </c>
      <c r="W1035" t="s">
        <v>455</v>
      </c>
      <c r="X1035" t="s">
        <v>479</v>
      </c>
      <c r="Y1035" t="s">
        <v>1147</v>
      </c>
      <c r="AA1035" s="9" t="s">
        <v>45</v>
      </c>
      <c r="AB1035" s="9"/>
      <c r="AC1035" s="9"/>
      <c r="AD1035" s="9"/>
    </row>
    <row r="1036" spans="1:30" x14ac:dyDescent="0.3">
      <c r="A1036">
        <v>2021</v>
      </c>
      <c r="B1036" t="s">
        <v>553</v>
      </c>
      <c r="C1036" t="s">
        <v>179</v>
      </c>
      <c r="L1036" s="9"/>
      <c r="M1036" s="9"/>
      <c r="N1036" s="9" t="s">
        <v>193</v>
      </c>
      <c r="O1036" s="9"/>
      <c r="P1036" s="9"/>
      <c r="Q1036" s="9"/>
      <c r="S1036" s="14"/>
      <c r="T1036" s="11"/>
      <c r="U1036" s="11"/>
      <c r="V1036" s="17">
        <f>COUNTA(TableAllYears[[#This Row],[Thermal Cycling]:[PID+ (2014)]])</f>
        <v>1</v>
      </c>
      <c r="W1036" s="9"/>
      <c r="X1036" s="9"/>
      <c r="Y1036" s="9"/>
      <c r="Z1036" s="9"/>
      <c r="AA1036" s="9"/>
      <c r="AB1036" s="9"/>
      <c r="AC1036" s="9"/>
      <c r="AD1036" s="9"/>
    </row>
    <row r="1037" spans="1:30" x14ac:dyDescent="0.3">
      <c r="A1037">
        <v>2021</v>
      </c>
      <c r="B1037" t="s">
        <v>552</v>
      </c>
      <c r="C1037" t="s">
        <v>179</v>
      </c>
      <c r="L1037" s="9"/>
      <c r="M1037" s="9"/>
      <c r="N1037" s="9" t="s">
        <v>193</v>
      </c>
      <c r="O1037" s="9"/>
      <c r="P1037" s="9"/>
      <c r="Q1037" s="9"/>
      <c r="S1037" s="14"/>
      <c r="T1037" s="11"/>
      <c r="U1037" s="11"/>
      <c r="V1037" s="17">
        <f>COUNTA(TableAllYears[[#This Row],[Thermal Cycling]:[PID+ (2014)]])</f>
        <v>1</v>
      </c>
      <c r="W1037" s="9"/>
      <c r="X1037" s="9"/>
      <c r="Y1037" s="9"/>
      <c r="Z1037" s="9"/>
      <c r="AA1037" s="9"/>
      <c r="AB1037" s="9"/>
      <c r="AC1037" s="9"/>
      <c r="AD1037" s="9"/>
    </row>
    <row r="1038" spans="1:30" x14ac:dyDescent="0.3">
      <c r="A1038" s="9">
        <v>2024</v>
      </c>
      <c r="B1038" s="9" t="s">
        <v>927</v>
      </c>
      <c r="C1038" s="9" t="s">
        <v>182</v>
      </c>
      <c r="D1038" t="s">
        <v>429</v>
      </c>
      <c r="E1038">
        <v>530</v>
      </c>
      <c r="F1038">
        <v>575</v>
      </c>
      <c r="G1038" s="9" t="s">
        <v>28</v>
      </c>
      <c r="H1038" s="9" t="s">
        <v>13</v>
      </c>
      <c r="I1038" s="9"/>
      <c r="J1038" s="9"/>
      <c r="K1038" s="9">
        <v>182</v>
      </c>
      <c r="L1038" s="9">
        <v>91</v>
      </c>
      <c r="M1038" s="9" t="s">
        <v>193</v>
      </c>
      <c r="N1038" s="9" t="s">
        <v>193</v>
      </c>
      <c r="O1038" s="9" t="s">
        <v>193</v>
      </c>
      <c r="P1038" s="9" t="s">
        <v>193</v>
      </c>
      <c r="Q1038" s="9" t="s">
        <v>193</v>
      </c>
      <c r="R1038" t="s">
        <v>193</v>
      </c>
      <c r="S1038" s="14"/>
      <c r="T1038" s="11"/>
      <c r="U1038" s="11"/>
      <c r="V1038" s="17">
        <f>COUNTA(TableAllYears[[#This Row],[Thermal Cycling]:[PID+ (2014)]])</f>
        <v>6</v>
      </c>
      <c r="W1038" t="s">
        <v>1148</v>
      </c>
      <c r="AA1038" s="9" t="s">
        <v>16</v>
      </c>
      <c r="AB1038" s="9"/>
      <c r="AC1038" s="9"/>
      <c r="AD1038" s="9"/>
    </row>
    <row r="1039" spans="1:30" x14ac:dyDescent="0.3">
      <c r="A1039">
        <v>2023</v>
      </c>
      <c r="B1039" t="s">
        <v>352</v>
      </c>
      <c r="C1039" t="s">
        <v>182</v>
      </c>
      <c r="D1039" t="s">
        <v>429</v>
      </c>
      <c r="E1039">
        <v>530</v>
      </c>
      <c r="F1039">
        <v>575</v>
      </c>
      <c r="G1039" t="s">
        <v>28</v>
      </c>
      <c r="H1039" t="s">
        <v>13</v>
      </c>
      <c r="I1039">
        <v>144</v>
      </c>
      <c r="K1039">
        <v>182</v>
      </c>
      <c r="L1039" s="9"/>
      <c r="M1039" s="9" t="s">
        <v>193</v>
      </c>
      <c r="N1039" s="9" t="s">
        <v>193</v>
      </c>
      <c r="O1039" s="9" t="s">
        <v>193</v>
      </c>
      <c r="P1039" s="9" t="s">
        <v>193</v>
      </c>
      <c r="Q1039" s="9" t="s">
        <v>193</v>
      </c>
      <c r="R1039" t="s">
        <v>193</v>
      </c>
      <c r="S1039" s="14"/>
      <c r="T1039" s="11"/>
      <c r="U1039" s="11"/>
      <c r="V1039" s="17">
        <f>COUNTA(TableAllYears[[#This Row],[Thermal Cycling]:[PID+ (2014)]])</f>
        <v>6</v>
      </c>
      <c r="W1039" s="9" t="s">
        <v>183</v>
      </c>
      <c r="X1039" s="9"/>
      <c r="Y1039" s="9"/>
      <c r="Z1039" s="9"/>
      <c r="AA1039" s="9" t="s">
        <v>16</v>
      </c>
      <c r="AB1039" s="9"/>
      <c r="AC1039" s="9"/>
      <c r="AD1039" s="9"/>
    </row>
    <row r="1040" spans="1:30" x14ac:dyDescent="0.3">
      <c r="A1040" s="9">
        <v>2024</v>
      </c>
      <c r="B1040" s="9" t="s">
        <v>928</v>
      </c>
      <c r="C1040" s="9" t="s">
        <v>182</v>
      </c>
      <c r="D1040" t="s">
        <v>430</v>
      </c>
      <c r="E1040">
        <v>430</v>
      </c>
      <c r="F1040">
        <v>475</v>
      </c>
      <c r="G1040" s="9" t="s">
        <v>28</v>
      </c>
      <c r="H1040" s="9" t="s">
        <v>13</v>
      </c>
      <c r="I1040" s="9"/>
      <c r="J1040" s="9"/>
      <c r="K1040" s="9">
        <v>182</v>
      </c>
      <c r="L1040" s="9">
        <v>91</v>
      </c>
      <c r="M1040" s="9" t="s">
        <v>193</v>
      </c>
      <c r="N1040" s="9" t="s">
        <v>193</v>
      </c>
      <c r="O1040" s="9" t="s">
        <v>193</v>
      </c>
      <c r="P1040" s="9" t="s">
        <v>193</v>
      </c>
      <c r="Q1040" s="9" t="s">
        <v>193</v>
      </c>
      <c r="S1040" s="14"/>
      <c r="T1040" s="11"/>
      <c r="U1040" s="11"/>
      <c r="V1040" s="17">
        <f>COUNTA(TableAllYears[[#This Row],[Thermal Cycling]:[PID+ (2014)]])</f>
        <v>5</v>
      </c>
      <c r="W1040" t="s">
        <v>1148</v>
      </c>
      <c r="AA1040" s="9" t="s">
        <v>16</v>
      </c>
      <c r="AB1040" s="9"/>
      <c r="AC1040" s="9"/>
      <c r="AD1040" s="9"/>
    </row>
    <row r="1041" spans="1:30" x14ac:dyDescent="0.3">
      <c r="A1041" s="9">
        <v>2024</v>
      </c>
      <c r="B1041" s="9" t="s">
        <v>932</v>
      </c>
      <c r="C1041" s="9" t="s">
        <v>182</v>
      </c>
      <c r="D1041" t="s">
        <v>192</v>
      </c>
      <c r="E1041">
        <v>380</v>
      </c>
      <c r="F1041">
        <v>425</v>
      </c>
      <c r="G1041" s="9" t="s">
        <v>28</v>
      </c>
      <c r="H1041" s="9" t="s">
        <v>13</v>
      </c>
      <c r="I1041" s="9"/>
      <c r="J1041" s="9"/>
      <c r="K1041" s="9">
        <v>182</v>
      </c>
      <c r="L1041" s="9">
        <v>91</v>
      </c>
      <c r="M1041" s="9" t="s">
        <v>193</v>
      </c>
      <c r="N1041" s="9" t="s">
        <v>193</v>
      </c>
      <c r="O1041" s="9" t="s">
        <v>193</v>
      </c>
      <c r="P1041" s="9" t="s">
        <v>193</v>
      </c>
      <c r="Q1041" s="9" t="s">
        <v>193</v>
      </c>
      <c r="S1041" s="14"/>
      <c r="T1041" s="11"/>
      <c r="U1041" s="11"/>
      <c r="V1041" s="17">
        <f>COUNTA(TableAllYears[[#This Row],[Thermal Cycling]:[PID+ (2014)]])</f>
        <v>5</v>
      </c>
      <c r="W1041" t="s">
        <v>1148</v>
      </c>
      <c r="AA1041" s="9" t="s">
        <v>16</v>
      </c>
      <c r="AB1041" s="9"/>
      <c r="AC1041" s="9"/>
      <c r="AD1041" s="9"/>
    </row>
    <row r="1042" spans="1:30" x14ac:dyDescent="0.3">
      <c r="A1042" s="9">
        <v>2024</v>
      </c>
      <c r="B1042" s="9" t="s">
        <v>933</v>
      </c>
      <c r="C1042" s="9" t="s">
        <v>182</v>
      </c>
      <c r="D1042" t="s">
        <v>434</v>
      </c>
      <c r="E1042">
        <v>480</v>
      </c>
      <c r="F1042">
        <v>525</v>
      </c>
      <c r="G1042" s="9" t="s">
        <v>28</v>
      </c>
      <c r="H1042" s="9" t="s">
        <v>13</v>
      </c>
      <c r="I1042" s="9"/>
      <c r="J1042" s="9"/>
      <c r="K1042" s="9">
        <v>182</v>
      </c>
      <c r="L1042" s="9">
        <v>91</v>
      </c>
      <c r="M1042" s="9" t="s">
        <v>193</v>
      </c>
      <c r="N1042" s="9" t="s">
        <v>193</v>
      </c>
      <c r="O1042" s="9" t="s">
        <v>193</v>
      </c>
      <c r="P1042" s="9" t="s">
        <v>193</v>
      </c>
      <c r="Q1042" s="9" t="s">
        <v>193</v>
      </c>
      <c r="S1042" s="14"/>
      <c r="T1042" s="11"/>
      <c r="U1042" s="11"/>
      <c r="V1042" s="17">
        <f>COUNTA(TableAllYears[[#This Row],[Thermal Cycling]:[PID+ (2014)]])</f>
        <v>5</v>
      </c>
      <c r="W1042" t="s">
        <v>1148</v>
      </c>
      <c r="AA1042" s="9" t="s">
        <v>16</v>
      </c>
      <c r="AB1042" s="9"/>
      <c r="AC1042" s="9"/>
      <c r="AD1042" s="9"/>
    </row>
    <row r="1043" spans="1:30" x14ac:dyDescent="0.3">
      <c r="A1043">
        <v>2023</v>
      </c>
      <c r="B1043" t="s">
        <v>353</v>
      </c>
      <c r="C1043" t="s">
        <v>182</v>
      </c>
      <c r="D1043" t="s">
        <v>434</v>
      </c>
      <c r="E1043">
        <v>480</v>
      </c>
      <c r="F1043">
        <v>525</v>
      </c>
      <c r="G1043" t="s">
        <v>28</v>
      </c>
      <c r="H1043" t="s">
        <v>13</v>
      </c>
      <c r="I1043">
        <v>132</v>
      </c>
      <c r="K1043">
        <v>182</v>
      </c>
      <c r="L1043" s="9"/>
      <c r="M1043" s="9" t="s">
        <v>193</v>
      </c>
      <c r="N1043" s="9" t="s">
        <v>193</v>
      </c>
      <c r="O1043" s="9" t="s">
        <v>193</v>
      </c>
      <c r="P1043" s="9" t="s">
        <v>193</v>
      </c>
      <c r="Q1043" s="9" t="s">
        <v>193</v>
      </c>
      <c r="S1043" s="14"/>
      <c r="T1043" s="11"/>
      <c r="U1043" s="11"/>
      <c r="V1043" s="17">
        <f>COUNTA(TableAllYears[[#This Row],[Thermal Cycling]:[PID+ (2014)]])</f>
        <v>5</v>
      </c>
      <c r="W1043" s="9" t="s">
        <v>183</v>
      </c>
      <c r="X1043" s="9"/>
      <c r="Y1043" s="9"/>
      <c r="Z1043" s="9"/>
      <c r="AA1043" s="9" t="s">
        <v>16</v>
      </c>
      <c r="AB1043" s="9"/>
      <c r="AC1043" s="9"/>
      <c r="AD1043" s="9"/>
    </row>
    <row r="1044" spans="1:30" x14ac:dyDescent="0.3">
      <c r="A1044" s="9">
        <v>2024</v>
      </c>
      <c r="B1044" s="9" t="s">
        <v>926</v>
      </c>
      <c r="C1044" s="9" t="s">
        <v>182</v>
      </c>
      <c r="D1044" t="s">
        <v>431</v>
      </c>
      <c r="E1044">
        <v>580</v>
      </c>
      <c r="F1044">
        <v>625</v>
      </c>
      <c r="G1044" s="9" t="s">
        <v>28</v>
      </c>
      <c r="H1044" s="9" t="s">
        <v>13</v>
      </c>
      <c r="I1044" s="9"/>
      <c r="J1044" s="9"/>
      <c r="K1044" s="9">
        <v>182</v>
      </c>
      <c r="L1044" s="9">
        <v>91</v>
      </c>
      <c r="M1044" s="9"/>
      <c r="N1044" s="9" t="s">
        <v>193</v>
      </c>
      <c r="O1044" s="9"/>
      <c r="P1044" s="9" t="s">
        <v>193</v>
      </c>
      <c r="Q1044" s="9" t="s">
        <v>193</v>
      </c>
      <c r="S1044" s="14"/>
      <c r="T1044" s="11"/>
      <c r="U1044" s="11"/>
      <c r="V1044" s="17">
        <f>COUNTA(TableAllYears[[#This Row],[Thermal Cycling]:[PID+ (2014)]])</f>
        <v>3</v>
      </c>
      <c r="W1044" t="s">
        <v>1148</v>
      </c>
      <c r="AA1044" s="9" t="s">
        <v>16</v>
      </c>
      <c r="AB1044" s="9"/>
      <c r="AC1044" s="9"/>
      <c r="AD1044" s="9"/>
    </row>
    <row r="1045" spans="1:30" x14ac:dyDescent="0.3">
      <c r="A1045" s="9">
        <v>2024</v>
      </c>
      <c r="B1045" s="9" t="s">
        <v>929</v>
      </c>
      <c r="C1045" s="9" t="s">
        <v>182</v>
      </c>
      <c r="D1045" t="s">
        <v>429</v>
      </c>
      <c r="E1045">
        <v>530</v>
      </c>
      <c r="F1045">
        <v>575</v>
      </c>
      <c r="G1045" s="9" t="s">
        <v>11</v>
      </c>
      <c r="H1045" s="9" t="s">
        <v>13</v>
      </c>
      <c r="I1045" s="9"/>
      <c r="J1045" s="9"/>
      <c r="K1045" s="9">
        <v>182</v>
      </c>
      <c r="L1045" s="9">
        <v>91</v>
      </c>
      <c r="M1045" s="9"/>
      <c r="N1045" s="9"/>
      <c r="O1045" s="9"/>
      <c r="P1045" s="9"/>
      <c r="Q1045" s="9" t="s">
        <v>193</v>
      </c>
      <c r="S1045" s="14"/>
      <c r="T1045" s="11"/>
      <c r="U1045" s="11"/>
      <c r="V1045" s="17">
        <f>COUNTA(TableAllYears[[#This Row],[Thermal Cycling]:[PID+ (2014)]])</f>
        <v>1</v>
      </c>
      <c r="W1045" t="s">
        <v>1148</v>
      </c>
      <c r="AA1045" s="9" t="s">
        <v>16</v>
      </c>
      <c r="AB1045" s="9"/>
      <c r="AC1045" s="9"/>
      <c r="AD1045" s="9"/>
    </row>
    <row r="1046" spans="1:30" x14ac:dyDescent="0.3">
      <c r="A1046" s="9">
        <v>2024</v>
      </c>
      <c r="B1046" s="9" t="s">
        <v>930</v>
      </c>
      <c r="C1046" s="9" t="s">
        <v>182</v>
      </c>
      <c r="D1046" t="s">
        <v>430</v>
      </c>
      <c r="E1046">
        <v>430</v>
      </c>
      <c r="F1046">
        <v>475</v>
      </c>
      <c r="G1046" s="9" t="s">
        <v>11</v>
      </c>
      <c r="H1046" s="9" t="s">
        <v>13</v>
      </c>
      <c r="I1046" s="9"/>
      <c r="J1046" s="9"/>
      <c r="K1046" s="9">
        <v>182</v>
      </c>
      <c r="L1046" s="9">
        <v>91</v>
      </c>
      <c r="M1046" s="9"/>
      <c r="N1046" s="9"/>
      <c r="O1046" s="9"/>
      <c r="P1046" s="9"/>
      <c r="Q1046" s="9" t="s">
        <v>193</v>
      </c>
      <c r="S1046" s="14"/>
      <c r="T1046" s="11"/>
      <c r="U1046" s="11"/>
      <c r="V1046" s="17">
        <f>COUNTA(TableAllYears[[#This Row],[Thermal Cycling]:[PID+ (2014)]])</f>
        <v>1</v>
      </c>
      <c r="W1046" t="s">
        <v>1148</v>
      </c>
      <c r="AA1046" s="9" t="s">
        <v>16</v>
      </c>
      <c r="AB1046" s="9"/>
      <c r="AC1046" s="9"/>
      <c r="AD1046" s="9"/>
    </row>
    <row r="1047" spans="1:30" x14ac:dyDescent="0.3">
      <c r="A1047" s="9">
        <v>2024</v>
      </c>
      <c r="B1047" s="9" t="s">
        <v>931</v>
      </c>
      <c r="C1047" s="9" t="s">
        <v>182</v>
      </c>
      <c r="D1047" t="s">
        <v>431</v>
      </c>
      <c r="E1047">
        <v>580</v>
      </c>
      <c r="F1047">
        <v>625</v>
      </c>
      <c r="G1047" s="9" t="s">
        <v>11</v>
      </c>
      <c r="H1047" s="9" t="s">
        <v>13</v>
      </c>
      <c r="I1047" s="9"/>
      <c r="J1047" s="9"/>
      <c r="K1047" s="9">
        <v>182</v>
      </c>
      <c r="L1047" s="9">
        <v>91</v>
      </c>
      <c r="M1047" s="9"/>
      <c r="N1047" s="9"/>
      <c r="O1047" s="9"/>
      <c r="P1047" s="9"/>
      <c r="Q1047" s="9" t="s">
        <v>193</v>
      </c>
      <c r="S1047" s="14"/>
      <c r="T1047" s="11"/>
      <c r="U1047" s="11"/>
      <c r="V1047" s="17">
        <f>COUNTA(TableAllYears[[#This Row],[Thermal Cycling]:[PID+ (2014)]])</f>
        <v>1</v>
      </c>
      <c r="W1047" t="s">
        <v>1148</v>
      </c>
      <c r="AA1047" s="9" t="s">
        <v>16</v>
      </c>
      <c r="AB1047" s="9"/>
      <c r="AC1047" s="9"/>
      <c r="AD1047" s="9"/>
    </row>
    <row r="1048" spans="1:30" x14ac:dyDescent="0.3">
      <c r="A1048" s="9">
        <v>2024</v>
      </c>
      <c r="B1048" s="9" t="s">
        <v>934</v>
      </c>
      <c r="C1048" s="9" t="s">
        <v>182</v>
      </c>
      <c r="D1048" t="s">
        <v>192</v>
      </c>
      <c r="E1048">
        <v>380</v>
      </c>
      <c r="F1048">
        <v>425</v>
      </c>
      <c r="G1048" s="9" t="s">
        <v>11</v>
      </c>
      <c r="H1048" s="9" t="s">
        <v>13</v>
      </c>
      <c r="I1048" s="9"/>
      <c r="J1048" s="9"/>
      <c r="K1048" s="9">
        <v>182</v>
      </c>
      <c r="L1048" s="9">
        <v>91</v>
      </c>
      <c r="M1048" s="9"/>
      <c r="N1048" s="9"/>
      <c r="O1048" s="9"/>
      <c r="P1048" s="9"/>
      <c r="Q1048" s="9" t="s">
        <v>193</v>
      </c>
      <c r="S1048" s="14"/>
      <c r="T1048" s="11"/>
      <c r="U1048" s="11"/>
      <c r="V1048" s="17">
        <f>COUNTA(TableAllYears[[#This Row],[Thermal Cycling]:[PID+ (2014)]])</f>
        <v>1</v>
      </c>
      <c r="W1048" t="s">
        <v>1148</v>
      </c>
      <c r="AA1048" s="9" t="s">
        <v>16</v>
      </c>
      <c r="AB1048" s="9"/>
      <c r="AC1048" s="9"/>
      <c r="AD1048" s="9"/>
    </row>
    <row r="1049" spans="1:30" x14ac:dyDescent="0.3">
      <c r="A1049" s="9">
        <v>2024</v>
      </c>
      <c r="B1049" s="9" t="s">
        <v>935</v>
      </c>
      <c r="C1049" s="9" t="s">
        <v>182</v>
      </c>
      <c r="D1049" t="s">
        <v>434</v>
      </c>
      <c r="E1049">
        <v>480</v>
      </c>
      <c r="F1049">
        <v>525</v>
      </c>
      <c r="G1049" s="9" t="s">
        <v>11</v>
      </c>
      <c r="H1049" s="9" t="s">
        <v>13</v>
      </c>
      <c r="I1049" s="9"/>
      <c r="J1049" s="9"/>
      <c r="K1049" s="9">
        <v>182</v>
      </c>
      <c r="L1049" s="9">
        <v>91</v>
      </c>
      <c r="M1049" s="9"/>
      <c r="N1049" s="9"/>
      <c r="O1049" s="9"/>
      <c r="P1049" s="9"/>
      <c r="Q1049" s="9" t="s">
        <v>193</v>
      </c>
      <c r="S1049" s="14"/>
      <c r="T1049" s="11"/>
      <c r="U1049" s="11"/>
      <c r="V1049" s="17">
        <f>COUNTA(TableAllYears[[#This Row],[Thermal Cycling]:[PID+ (2014)]])</f>
        <v>1</v>
      </c>
      <c r="W1049" t="s">
        <v>1148</v>
      </c>
      <c r="AA1049" s="9" t="s">
        <v>16</v>
      </c>
      <c r="AB1049" s="9"/>
      <c r="AC1049" s="9"/>
      <c r="AD1049" s="9"/>
    </row>
    <row r="1050" spans="1:30" x14ac:dyDescent="0.3">
      <c r="A1050" s="9">
        <v>2024</v>
      </c>
      <c r="B1050" s="9" t="s">
        <v>936</v>
      </c>
      <c r="C1050" s="9" t="s">
        <v>182</v>
      </c>
      <c r="D1050" t="s">
        <v>434</v>
      </c>
      <c r="E1050">
        <v>480</v>
      </c>
      <c r="F1050">
        <v>525</v>
      </c>
      <c r="G1050" s="9" t="s">
        <v>32</v>
      </c>
      <c r="H1050" s="9" t="s">
        <v>13</v>
      </c>
      <c r="I1050" s="9"/>
      <c r="J1050" s="9"/>
      <c r="K1050" s="9">
        <v>182</v>
      </c>
      <c r="L1050" s="9">
        <v>91</v>
      </c>
      <c r="M1050" s="9"/>
      <c r="N1050" s="9"/>
      <c r="O1050" s="9"/>
      <c r="P1050" s="9"/>
      <c r="Q1050" s="9" t="s">
        <v>193</v>
      </c>
      <c r="S1050" s="14"/>
      <c r="T1050" s="11"/>
      <c r="U1050" s="11"/>
      <c r="V1050" s="17">
        <f>COUNTA(TableAllYears[[#This Row],[Thermal Cycling]:[PID+ (2014)]])</f>
        <v>1</v>
      </c>
      <c r="W1050" t="s">
        <v>1148</v>
      </c>
      <c r="AA1050" s="9" t="s">
        <v>16</v>
      </c>
      <c r="AB1050" s="9"/>
      <c r="AC1050" s="9"/>
      <c r="AD1050" s="9"/>
    </row>
    <row r="1051" spans="1:30" x14ac:dyDescent="0.3">
      <c r="A1051" s="9">
        <v>2024</v>
      </c>
      <c r="B1051" s="9" t="s">
        <v>937</v>
      </c>
      <c r="C1051" s="9" t="s">
        <v>182</v>
      </c>
      <c r="D1051" t="s">
        <v>430</v>
      </c>
      <c r="E1051">
        <v>430</v>
      </c>
      <c r="F1051">
        <v>475</v>
      </c>
      <c r="G1051" s="9" t="s">
        <v>32</v>
      </c>
      <c r="H1051" s="9" t="s">
        <v>13</v>
      </c>
      <c r="I1051" s="9"/>
      <c r="J1051" s="9"/>
      <c r="K1051" s="9">
        <v>182</v>
      </c>
      <c r="L1051" s="9">
        <v>91</v>
      </c>
      <c r="M1051" s="9"/>
      <c r="N1051" s="9"/>
      <c r="O1051" s="9"/>
      <c r="P1051" s="9"/>
      <c r="Q1051" s="9" t="s">
        <v>193</v>
      </c>
      <c r="S1051" s="14"/>
      <c r="T1051" s="11"/>
      <c r="U1051" s="11"/>
      <c r="V1051" s="17">
        <f>COUNTA(TableAllYears[[#This Row],[Thermal Cycling]:[PID+ (2014)]])</f>
        <v>1</v>
      </c>
      <c r="W1051" t="s">
        <v>1148</v>
      </c>
      <c r="AA1051" s="9" t="s">
        <v>16</v>
      </c>
      <c r="AB1051" s="9"/>
      <c r="AC1051" s="9"/>
      <c r="AD1051" s="9"/>
    </row>
    <row r="1052" spans="1:30" x14ac:dyDescent="0.3">
      <c r="A1052" s="9">
        <v>2024</v>
      </c>
      <c r="B1052" s="9" t="s">
        <v>938</v>
      </c>
      <c r="C1052" s="9" t="s">
        <v>182</v>
      </c>
      <c r="D1052" t="s">
        <v>430</v>
      </c>
      <c r="E1052">
        <v>430</v>
      </c>
      <c r="F1052">
        <v>475</v>
      </c>
      <c r="G1052" s="9" t="s">
        <v>32</v>
      </c>
      <c r="H1052" s="9" t="s">
        <v>13</v>
      </c>
      <c r="I1052" s="9"/>
      <c r="J1052" s="9"/>
      <c r="K1052" s="9">
        <v>182</v>
      </c>
      <c r="L1052" s="9">
        <v>91</v>
      </c>
      <c r="M1052" s="9"/>
      <c r="N1052" s="9"/>
      <c r="O1052" s="9"/>
      <c r="P1052" s="9"/>
      <c r="Q1052" s="9" t="s">
        <v>193</v>
      </c>
      <c r="S1052" s="14"/>
      <c r="T1052" s="11"/>
      <c r="U1052" s="11"/>
      <c r="V1052" s="17">
        <f>COUNTA(TableAllYears[[#This Row],[Thermal Cycling]:[PID+ (2014)]])</f>
        <v>1</v>
      </c>
      <c r="W1052" t="s">
        <v>1148</v>
      </c>
      <c r="AA1052" s="9" t="s">
        <v>16</v>
      </c>
      <c r="AB1052" s="9"/>
      <c r="AC1052" s="9"/>
      <c r="AD1052" s="9"/>
    </row>
    <row r="1053" spans="1:30" x14ac:dyDescent="0.3">
      <c r="A1053" s="9">
        <v>2024</v>
      </c>
      <c r="B1053" s="9" t="s">
        <v>939</v>
      </c>
      <c r="C1053" s="9" t="s">
        <v>182</v>
      </c>
      <c r="D1053" t="s">
        <v>431</v>
      </c>
      <c r="E1053">
        <v>580</v>
      </c>
      <c r="F1053">
        <v>625</v>
      </c>
      <c r="G1053" s="9" t="s">
        <v>32</v>
      </c>
      <c r="H1053" s="9" t="s">
        <v>13</v>
      </c>
      <c r="I1053" s="9"/>
      <c r="J1053" s="9"/>
      <c r="K1053" s="9">
        <v>182</v>
      </c>
      <c r="L1053" s="9">
        <v>91</v>
      </c>
      <c r="M1053" s="9"/>
      <c r="N1053" s="9"/>
      <c r="O1053" s="9"/>
      <c r="P1053" s="9"/>
      <c r="Q1053" s="9" t="s">
        <v>193</v>
      </c>
      <c r="S1053" s="14"/>
      <c r="T1053" s="11"/>
      <c r="U1053" s="11"/>
      <c r="V1053" s="17">
        <f>COUNTA(TableAllYears[[#This Row],[Thermal Cycling]:[PID+ (2014)]])</f>
        <v>1</v>
      </c>
      <c r="W1053" t="s">
        <v>1148</v>
      </c>
      <c r="AA1053" s="9" t="s">
        <v>16</v>
      </c>
      <c r="AB1053" s="9"/>
      <c r="AC1053" s="9"/>
      <c r="AD1053" s="9"/>
    </row>
    <row r="1054" spans="1:30" x14ac:dyDescent="0.3">
      <c r="A1054" s="9">
        <v>2024</v>
      </c>
      <c r="B1054" s="9" t="s">
        <v>940</v>
      </c>
      <c r="C1054" s="9" t="s">
        <v>182</v>
      </c>
      <c r="D1054" t="s">
        <v>192</v>
      </c>
      <c r="E1054">
        <v>380</v>
      </c>
      <c r="F1054">
        <v>425</v>
      </c>
      <c r="G1054" s="9" t="s">
        <v>32</v>
      </c>
      <c r="H1054" s="9" t="s">
        <v>13</v>
      </c>
      <c r="I1054" s="9"/>
      <c r="J1054" s="9"/>
      <c r="K1054" s="9">
        <v>182</v>
      </c>
      <c r="L1054" s="9">
        <v>91</v>
      </c>
      <c r="M1054" s="9"/>
      <c r="N1054" s="9"/>
      <c r="O1054" s="9"/>
      <c r="P1054" s="9"/>
      <c r="Q1054" s="9" t="s">
        <v>193</v>
      </c>
      <c r="S1054" s="14"/>
      <c r="T1054" s="11"/>
      <c r="U1054" s="11"/>
      <c r="V1054" s="17">
        <f>COUNTA(TableAllYears[[#This Row],[Thermal Cycling]:[PID+ (2014)]])</f>
        <v>1</v>
      </c>
      <c r="W1054" t="s">
        <v>1148</v>
      </c>
      <c r="AA1054" s="9" t="s">
        <v>16</v>
      </c>
      <c r="AB1054" s="9"/>
      <c r="AC1054" s="9"/>
      <c r="AD1054" s="9"/>
    </row>
    <row r="1055" spans="1:30" x14ac:dyDescent="0.3">
      <c r="A1055" s="9">
        <v>2024</v>
      </c>
      <c r="B1055" s="9" t="s">
        <v>941</v>
      </c>
      <c r="C1055" s="9" t="s">
        <v>182</v>
      </c>
      <c r="D1055" t="s">
        <v>192</v>
      </c>
      <c r="E1055">
        <v>380</v>
      </c>
      <c r="F1055">
        <v>425</v>
      </c>
      <c r="G1055" s="9" t="s">
        <v>32</v>
      </c>
      <c r="H1055" s="9" t="s">
        <v>13</v>
      </c>
      <c r="I1055" s="9"/>
      <c r="J1055" s="9"/>
      <c r="K1055" s="9">
        <v>182</v>
      </c>
      <c r="L1055" s="9">
        <v>91</v>
      </c>
      <c r="M1055" s="9"/>
      <c r="N1055" s="9"/>
      <c r="O1055" s="9"/>
      <c r="P1055" s="9"/>
      <c r="Q1055" s="9" t="s">
        <v>193</v>
      </c>
      <c r="S1055" s="14"/>
      <c r="T1055" s="11"/>
      <c r="U1055" s="11"/>
      <c r="V1055" s="17">
        <f>COUNTA(TableAllYears[[#This Row],[Thermal Cycling]:[PID+ (2014)]])</f>
        <v>1</v>
      </c>
      <c r="W1055" t="s">
        <v>1148</v>
      </c>
      <c r="AA1055" s="9" t="s">
        <v>16</v>
      </c>
      <c r="AB1055" s="9"/>
      <c r="AC1055" s="9"/>
      <c r="AD1055" s="9"/>
    </row>
    <row r="1056" spans="1:30" x14ac:dyDescent="0.3">
      <c r="A1056" s="9">
        <v>2024</v>
      </c>
      <c r="B1056" s="9" t="s">
        <v>942</v>
      </c>
      <c r="C1056" s="9" t="s">
        <v>182</v>
      </c>
      <c r="D1056" t="s">
        <v>434</v>
      </c>
      <c r="E1056">
        <v>480</v>
      </c>
      <c r="F1056">
        <v>525</v>
      </c>
      <c r="G1056" s="9" t="s">
        <v>32</v>
      </c>
      <c r="H1056" s="9" t="s">
        <v>13</v>
      </c>
      <c r="I1056" s="9"/>
      <c r="J1056" s="9"/>
      <c r="K1056" s="9">
        <v>182</v>
      </c>
      <c r="L1056" s="9">
        <v>91</v>
      </c>
      <c r="M1056" s="9"/>
      <c r="N1056" s="9"/>
      <c r="O1056" s="9"/>
      <c r="P1056" s="9"/>
      <c r="Q1056" s="9" t="s">
        <v>193</v>
      </c>
      <c r="S1056" s="14"/>
      <c r="T1056" s="11"/>
      <c r="U1056" s="11"/>
      <c r="V1056" s="17">
        <f>COUNTA(TableAllYears[[#This Row],[Thermal Cycling]:[PID+ (2014)]])</f>
        <v>1</v>
      </c>
      <c r="W1056" t="s">
        <v>1148</v>
      </c>
      <c r="AA1056" s="9" t="s">
        <v>16</v>
      </c>
      <c r="AB1056" s="9"/>
      <c r="AC1056" s="9"/>
      <c r="AD1056" s="9"/>
    </row>
    <row r="1057" spans="1:30" x14ac:dyDescent="0.3">
      <c r="A1057" s="9">
        <v>2024</v>
      </c>
      <c r="B1057" s="9" t="s">
        <v>943</v>
      </c>
      <c r="C1057" s="9" t="s">
        <v>182</v>
      </c>
      <c r="D1057" t="s">
        <v>429</v>
      </c>
      <c r="E1057">
        <v>530</v>
      </c>
      <c r="F1057">
        <v>575</v>
      </c>
      <c r="G1057" s="9" t="s">
        <v>32</v>
      </c>
      <c r="H1057" s="9" t="s">
        <v>13</v>
      </c>
      <c r="I1057" s="9"/>
      <c r="J1057" s="9"/>
      <c r="K1057" s="9">
        <v>182</v>
      </c>
      <c r="L1057" s="9">
        <v>91</v>
      </c>
      <c r="M1057" s="9"/>
      <c r="N1057" s="9"/>
      <c r="O1057" s="9"/>
      <c r="P1057" s="9"/>
      <c r="Q1057" s="9" t="s">
        <v>193</v>
      </c>
      <c r="S1057" s="14"/>
      <c r="T1057" s="11"/>
      <c r="U1057" s="11"/>
      <c r="V1057" s="17">
        <f>COUNTA(TableAllYears[[#This Row],[Thermal Cycling]:[PID+ (2014)]])</f>
        <v>1</v>
      </c>
      <c r="W1057" t="s">
        <v>1148</v>
      </c>
      <c r="AA1057" s="9" t="s">
        <v>16</v>
      </c>
      <c r="AB1057" s="9"/>
      <c r="AC1057" s="9"/>
      <c r="AD1057" s="9"/>
    </row>
    <row r="1058" spans="1:30" x14ac:dyDescent="0.3">
      <c r="A1058">
        <v>2023</v>
      </c>
      <c r="B1058" t="s">
        <v>354</v>
      </c>
      <c r="C1058" t="s">
        <v>182</v>
      </c>
      <c r="D1058" t="s">
        <v>434</v>
      </c>
      <c r="E1058">
        <v>480</v>
      </c>
      <c r="F1058">
        <v>525</v>
      </c>
      <c r="G1058" t="s">
        <v>32</v>
      </c>
      <c r="H1058" t="s">
        <v>13</v>
      </c>
      <c r="I1058">
        <v>132</v>
      </c>
      <c r="K1058">
        <v>182</v>
      </c>
      <c r="L1058" s="9"/>
      <c r="M1058" s="9"/>
      <c r="N1058" s="9"/>
      <c r="O1058" s="9"/>
      <c r="P1058" s="9"/>
      <c r="Q1058" s="9" t="s">
        <v>193</v>
      </c>
      <c r="S1058" s="14"/>
      <c r="T1058" s="11"/>
      <c r="U1058" s="11"/>
      <c r="V1058" s="17">
        <f>COUNTA(TableAllYears[[#This Row],[Thermal Cycling]:[PID+ (2014)]])</f>
        <v>1</v>
      </c>
      <c r="W1058" s="9" t="s">
        <v>183</v>
      </c>
      <c r="X1058" s="9"/>
      <c r="Y1058" s="9"/>
      <c r="Z1058" s="9"/>
      <c r="AA1058" s="9" t="s">
        <v>16</v>
      </c>
      <c r="AB1058" s="9"/>
      <c r="AC1058" s="9"/>
      <c r="AD1058" s="9"/>
    </row>
    <row r="1059" spans="1:30" x14ac:dyDescent="0.3">
      <c r="A1059">
        <v>2023</v>
      </c>
      <c r="B1059" t="s">
        <v>355</v>
      </c>
      <c r="C1059" t="s">
        <v>182</v>
      </c>
      <c r="D1059" t="s">
        <v>429</v>
      </c>
      <c r="E1059">
        <v>530</v>
      </c>
      <c r="F1059">
        <v>575</v>
      </c>
      <c r="G1059" t="s">
        <v>32</v>
      </c>
      <c r="H1059" t="s">
        <v>13</v>
      </c>
      <c r="I1059">
        <v>144</v>
      </c>
      <c r="K1059">
        <v>182</v>
      </c>
      <c r="L1059" s="9"/>
      <c r="M1059" s="9"/>
      <c r="N1059" s="9"/>
      <c r="O1059" s="9"/>
      <c r="P1059" s="9"/>
      <c r="Q1059" s="9" t="s">
        <v>193</v>
      </c>
      <c r="S1059" s="14"/>
      <c r="T1059" s="11"/>
      <c r="U1059" s="11"/>
      <c r="V1059" s="17">
        <f>COUNTA(TableAllYears[[#This Row],[Thermal Cycling]:[PID+ (2014)]])</f>
        <v>1</v>
      </c>
      <c r="W1059" s="9" t="s">
        <v>183</v>
      </c>
      <c r="X1059" s="9"/>
      <c r="Y1059" s="9"/>
      <c r="Z1059" s="9"/>
      <c r="AA1059" s="9" t="s">
        <v>16</v>
      </c>
      <c r="AB1059" s="9"/>
      <c r="AC1059" s="9"/>
      <c r="AD1059" s="9"/>
    </row>
    <row r="1060" spans="1:30" x14ac:dyDescent="0.3">
      <c r="A1060">
        <v>2023</v>
      </c>
      <c r="B1060" t="s">
        <v>356</v>
      </c>
      <c r="C1060" t="s">
        <v>182</v>
      </c>
      <c r="D1060" t="s">
        <v>192</v>
      </c>
      <c r="E1060">
        <v>380</v>
      </c>
      <c r="F1060">
        <v>425</v>
      </c>
      <c r="G1060" t="s">
        <v>32</v>
      </c>
      <c r="H1060" t="s">
        <v>13</v>
      </c>
      <c r="I1060">
        <v>108</v>
      </c>
      <c r="K1060">
        <v>182</v>
      </c>
      <c r="L1060" s="9"/>
      <c r="M1060" s="9"/>
      <c r="N1060" s="9"/>
      <c r="O1060" s="9"/>
      <c r="P1060" s="9"/>
      <c r="Q1060" s="9" t="s">
        <v>193</v>
      </c>
      <c r="S1060" s="14"/>
      <c r="T1060" s="11"/>
      <c r="U1060" s="11"/>
      <c r="V1060" s="17">
        <f>COUNTA(TableAllYears[[#This Row],[Thermal Cycling]:[PID+ (2014)]])</f>
        <v>1</v>
      </c>
      <c r="W1060" s="9" t="s">
        <v>183</v>
      </c>
      <c r="X1060" s="9"/>
      <c r="Y1060" s="9"/>
      <c r="Z1060" s="9"/>
      <c r="AA1060" s="9" t="s">
        <v>16</v>
      </c>
      <c r="AB1060" s="9"/>
      <c r="AC1060" s="9"/>
      <c r="AD1060" s="9"/>
    </row>
    <row r="1061" spans="1:30" x14ac:dyDescent="0.3">
      <c r="A1061">
        <v>2023</v>
      </c>
      <c r="B1061" t="s">
        <v>357</v>
      </c>
      <c r="C1061" t="s">
        <v>182</v>
      </c>
      <c r="D1061" t="s">
        <v>430</v>
      </c>
      <c r="E1061">
        <v>430</v>
      </c>
      <c r="F1061">
        <v>475</v>
      </c>
      <c r="G1061" t="s">
        <v>32</v>
      </c>
      <c r="H1061" t="s">
        <v>13</v>
      </c>
      <c r="I1061">
        <v>120</v>
      </c>
      <c r="K1061">
        <v>182</v>
      </c>
      <c r="L1061" s="9"/>
      <c r="M1061" s="9"/>
      <c r="N1061" s="9"/>
      <c r="O1061" s="9"/>
      <c r="P1061" s="9"/>
      <c r="Q1061" s="9" t="s">
        <v>193</v>
      </c>
      <c r="S1061" s="14"/>
      <c r="T1061" s="11"/>
      <c r="U1061" s="11"/>
      <c r="V1061" s="17">
        <f>COUNTA(TableAllYears[[#This Row],[Thermal Cycling]:[PID+ (2014)]])</f>
        <v>1</v>
      </c>
      <c r="W1061" s="9" t="s">
        <v>183</v>
      </c>
      <c r="X1061" s="9"/>
      <c r="Y1061" s="9"/>
      <c r="Z1061" s="9"/>
      <c r="AA1061" s="9" t="s">
        <v>16</v>
      </c>
      <c r="AB1061" s="9"/>
      <c r="AC1061" s="9"/>
      <c r="AD1061" s="9"/>
    </row>
    <row r="1062" spans="1:30" x14ac:dyDescent="0.3">
      <c r="A1062">
        <v>2023</v>
      </c>
      <c r="B1062" t="s">
        <v>358</v>
      </c>
      <c r="C1062" t="s">
        <v>182</v>
      </c>
      <c r="D1062" t="s">
        <v>434</v>
      </c>
      <c r="E1062">
        <v>480</v>
      </c>
      <c r="F1062">
        <v>525</v>
      </c>
      <c r="G1062" t="s">
        <v>32</v>
      </c>
      <c r="H1062" t="s">
        <v>13</v>
      </c>
      <c r="I1062">
        <v>132</v>
      </c>
      <c r="K1062">
        <v>182</v>
      </c>
      <c r="L1062" s="9"/>
      <c r="M1062" s="9"/>
      <c r="N1062" s="9"/>
      <c r="O1062" s="9"/>
      <c r="P1062" s="9"/>
      <c r="Q1062" s="9" t="s">
        <v>193</v>
      </c>
      <c r="S1062" s="14"/>
      <c r="T1062" s="11"/>
      <c r="U1062" s="11"/>
      <c r="V1062" s="17">
        <f>COUNTA(TableAllYears[[#This Row],[Thermal Cycling]:[PID+ (2014)]])</f>
        <v>1</v>
      </c>
      <c r="W1062" s="9" t="s">
        <v>183</v>
      </c>
      <c r="X1062" s="9"/>
      <c r="Y1062" s="9"/>
      <c r="Z1062" s="9"/>
      <c r="AA1062" s="9" t="s">
        <v>16</v>
      </c>
      <c r="AB1062" s="9"/>
      <c r="AC1062" s="9"/>
      <c r="AD1062" s="9"/>
    </row>
    <row r="1063" spans="1:30" x14ac:dyDescent="0.3">
      <c r="A1063">
        <v>2023</v>
      </c>
      <c r="B1063" t="s">
        <v>359</v>
      </c>
      <c r="C1063" t="s">
        <v>182</v>
      </c>
      <c r="D1063" t="s">
        <v>429</v>
      </c>
      <c r="E1063">
        <v>530</v>
      </c>
      <c r="F1063">
        <v>575</v>
      </c>
      <c r="G1063" t="s">
        <v>32</v>
      </c>
      <c r="H1063" t="s">
        <v>13</v>
      </c>
      <c r="I1063">
        <v>144</v>
      </c>
      <c r="K1063">
        <v>182</v>
      </c>
      <c r="L1063" s="9"/>
      <c r="M1063" s="9"/>
      <c r="N1063" s="9"/>
      <c r="O1063" s="9"/>
      <c r="P1063" s="9"/>
      <c r="Q1063" s="9" t="s">
        <v>193</v>
      </c>
      <c r="S1063" s="14"/>
      <c r="T1063" s="11"/>
      <c r="U1063" s="11"/>
      <c r="V1063" s="17">
        <f>COUNTA(TableAllYears[[#This Row],[Thermal Cycling]:[PID+ (2014)]])</f>
        <v>1</v>
      </c>
      <c r="W1063" s="9" t="s">
        <v>183</v>
      </c>
      <c r="X1063" s="9"/>
      <c r="Y1063" s="9"/>
      <c r="Z1063" s="9"/>
      <c r="AA1063" s="9" t="s">
        <v>16</v>
      </c>
      <c r="AB1063" s="9"/>
      <c r="AC1063" s="9"/>
      <c r="AD1063" s="9"/>
    </row>
    <row r="1064" spans="1:30" x14ac:dyDescent="0.3">
      <c r="A1064">
        <v>2023</v>
      </c>
      <c r="B1064" t="s">
        <v>360</v>
      </c>
      <c r="C1064" t="s">
        <v>182</v>
      </c>
      <c r="D1064" t="s">
        <v>430</v>
      </c>
      <c r="E1064">
        <v>430</v>
      </c>
      <c r="F1064">
        <v>475</v>
      </c>
      <c r="G1064" t="s">
        <v>32</v>
      </c>
      <c r="H1064" t="s">
        <v>13</v>
      </c>
      <c r="I1064">
        <v>120</v>
      </c>
      <c r="K1064">
        <v>182</v>
      </c>
      <c r="L1064" s="9"/>
      <c r="M1064" s="9"/>
      <c r="N1064" s="9"/>
      <c r="O1064" s="9"/>
      <c r="P1064" s="9"/>
      <c r="Q1064" s="9" t="s">
        <v>193</v>
      </c>
      <c r="S1064" s="14"/>
      <c r="T1064" s="11"/>
      <c r="U1064" s="11"/>
      <c r="V1064" s="17">
        <f>COUNTA(TableAllYears[[#This Row],[Thermal Cycling]:[PID+ (2014)]])</f>
        <v>1</v>
      </c>
      <c r="W1064" s="9" t="s">
        <v>183</v>
      </c>
      <c r="X1064" s="9"/>
      <c r="Y1064" s="9"/>
      <c r="Z1064" s="9"/>
      <c r="AA1064" s="9" t="s">
        <v>16</v>
      </c>
      <c r="AB1064" s="9"/>
      <c r="AC1064" s="9"/>
      <c r="AD1064" s="9"/>
    </row>
    <row r="1065" spans="1:30" x14ac:dyDescent="0.3">
      <c r="A1065">
        <v>2023</v>
      </c>
      <c r="B1065" t="s">
        <v>361</v>
      </c>
      <c r="C1065" t="s">
        <v>182</v>
      </c>
      <c r="D1065" t="s">
        <v>192</v>
      </c>
      <c r="E1065">
        <v>380</v>
      </c>
      <c r="F1065">
        <v>425</v>
      </c>
      <c r="G1065" t="s">
        <v>32</v>
      </c>
      <c r="H1065" t="s">
        <v>13</v>
      </c>
      <c r="I1065">
        <v>108</v>
      </c>
      <c r="K1065">
        <v>182</v>
      </c>
      <c r="L1065" s="9"/>
      <c r="M1065" s="9"/>
      <c r="N1065" s="9"/>
      <c r="O1065" s="9"/>
      <c r="P1065" s="9"/>
      <c r="Q1065" s="9" t="s">
        <v>193</v>
      </c>
      <c r="S1065" s="14"/>
      <c r="T1065" s="11"/>
      <c r="U1065" s="11"/>
      <c r="V1065" s="17">
        <f>COUNTA(TableAllYears[[#This Row],[Thermal Cycling]:[PID+ (2014)]])</f>
        <v>1</v>
      </c>
      <c r="W1065" s="9" t="s">
        <v>183</v>
      </c>
      <c r="X1065" s="9"/>
      <c r="Y1065" s="9"/>
      <c r="Z1065" s="9"/>
      <c r="AA1065" s="9" t="s">
        <v>16</v>
      </c>
      <c r="AB1065" s="9"/>
      <c r="AC1065" s="9"/>
      <c r="AD1065" s="9"/>
    </row>
    <row r="1066" spans="1:30" x14ac:dyDescent="0.3">
      <c r="A1066">
        <v>2022</v>
      </c>
      <c r="B1066" t="s">
        <v>184</v>
      </c>
      <c r="C1066" t="s">
        <v>182</v>
      </c>
      <c r="D1066" t="s">
        <v>10</v>
      </c>
      <c r="E1066">
        <v>305</v>
      </c>
      <c r="F1066">
        <v>350</v>
      </c>
      <c r="G1066" t="s">
        <v>32</v>
      </c>
      <c r="H1066" t="s">
        <v>13</v>
      </c>
      <c r="I1066">
        <v>60</v>
      </c>
      <c r="J1066" t="s">
        <v>15</v>
      </c>
      <c r="K1066">
        <v>158.75</v>
      </c>
      <c r="L1066" s="9"/>
      <c r="M1066" s="9" t="s">
        <v>193</v>
      </c>
      <c r="N1066" s="9"/>
      <c r="O1066" s="9"/>
      <c r="P1066" s="9"/>
      <c r="Q1066" s="9"/>
      <c r="S1066" s="14"/>
      <c r="T1066" s="11"/>
      <c r="U1066" s="11"/>
      <c r="V1066" s="17">
        <f>COUNTA(TableAllYears[[#This Row],[Thermal Cycling]:[PID+ (2014)]])</f>
        <v>1</v>
      </c>
      <c r="W1066" s="9" t="s">
        <v>183</v>
      </c>
      <c r="X1066" s="9"/>
      <c r="Y1066" s="9"/>
      <c r="Z1066" s="9"/>
      <c r="AA1066" s="9" t="s">
        <v>16</v>
      </c>
      <c r="AB1066" s="9"/>
      <c r="AC1066" s="9"/>
      <c r="AD1066" s="9"/>
    </row>
    <row r="1067" spans="1:30" x14ac:dyDescent="0.3">
      <c r="A1067">
        <v>2022</v>
      </c>
      <c r="B1067" t="s">
        <v>184</v>
      </c>
      <c r="C1067" t="s">
        <v>182</v>
      </c>
      <c r="D1067" t="s">
        <v>12</v>
      </c>
      <c r="E1067">
        <v>355</v>
      </c>
      <c r="F1067">
        <v>400</v>
      </c>
      <c r="G1067" t="s">
        <v>32</v>
      </c>
      <c r="H1067" t="s">
        <v>13</v>
      </c>
      <c r="I1067">
        <v>72</v>
      </c>
      <c r="J1067" t="s">
        <v>15</v>
      </c>
      <c r="K1067">
        <v>158.75</v>
      </c>
      <c r="L1067" s="9"/>
      <c r="M1067" s="9" t="s">
        <v>193</v>
      </c>
      <c r="N1067" s="9"/>
      <c r="O1067" s="9"/>
      <c r="P1067" s="9"/>
      <c r="Q1067" s="9"/>
      <c r="S1067" s="14"/>
      <c r="T1067" s="11"/>
      <c r="U1067" s="11"/>
      <c r="V1067" s="17">
        <f>COUNTA(TableAllYears[[#This Row],[Thermal Cycling]:[PID+ (2014)]])</f>
        <v>1</v>
      </c>
      <c r="W1067" s="9" t="s">
        <v>183</v>
      </c>
      <c r="X1067" s="9"/>
      <c r="Y1067" s="9"/>
      <c r="Z1067" s="9"/>
      <c r="AA1067" s="9" t="s">
        <v>16</v>
      </c>
      <c r="AB1067" s="9"/>
      <c r="AC1067" s="9"/>
      <c r="AD1067" s="9"/>
    </row>
    <row r="1068" spans="1:30" x14ac:dyDescent="0.3">
      <c r="A1068">
        <v>2023</v>
      </c>
      <c r="B1068" t="s">
        <v>265</v>
      </c>
      <c r="C1068" t="s">
        <v>413</v>
      </c>
      <c r="D1068" t="s">
        <v>429</v>
      </c>
      <c r="E1068">
        <v>530</v>
      </c>
      <c r="F1068">
        <v>575</v>
      </c>
      <c r="G1068" t="s">
        <v>28</v>
      </c>
      <c r="H1068" t="s">
        <v>13</v>
      </c>
      <c r="I1068">
        <v>144</v>
      </c>
      <c r="K1068">
        <v>182</v>
      </c>
      <c r="L1068" s="9"/>
      <c r="M1068" s="9" t="s">
        <v>193</v>
      </c>
      <c r="N1068" s="9" t="s">
        <v>193</v>
      </c>
      <c r="O1068" s="9" t="s">
        <v>193</v>
      </c>
      <c r="P1068" s="9" t="s">
        <v>193</v>
      </c>
      <c r="Q1068" s="9" t="s">
        <v>193</v>
      </c>
      <c r="R1068" t="s">
        <v>193</v>
      </c>
      <c r="S1068" s="14"/>
      <c r="T1068" s="11"/>
      <c r="U1068" s="11"/>
      <c r="V1068" s="17">
        <f>COUNTA(TableAllYears[[#This Row],[Thermal Cycling]:[PID+ (2014)]])</f>
        <v>6</v>
      </c>
      <c r="W1068" s="9" t="s">
        <v>450</v>
      </c>
      <c r="X1068" s="9"/>
      <c r="Y1068" s="9"/>
      <c r="Z1068" s="9"/>
      <c r="AA1068" s="9" t="s">
        <v>30</v>
      </c>
      <c r="AB1068" s="9"/>
      <c r="AC1068" s="9"/>
      <c r="AD1068" s="9"/>
    </row>
    <row r="1069" spans="1:30" x14ac:dyDescent="0.3">
      <c r="A1069" s="9">
        <v>2024</v>
      </c>
      <c r="B1069" s="9" t="s">
        <v>861</v>
      </c>
      <c r="C1069" s="9" t="s">
        <v>413</v>
      </c>
      <c r="D1069" t="s">
        <v>431</v>
      </c>
      <c r="E1069">
        <v>580</v>
      </c>
      <c r="F1069">
        <v>625</v>
      </c>
      <c r="G1069" s="9" t="s">
        <v>28</v>
      </c>
      <c r="H1069" s="9" t="s">
        <v>55</v>
      </c>
      <c r="I1069" s="9"/>
      <c r="J1069" s="9"/>
      <c r="K1069" s="9">
        <v>182</v>
      </c>
      <c r="L1069" s="9">
        <v>91</v>
      </c>
      <c r="M1069" s="9" t="s">
        <v>193</v>
      </c>
      <c r="N1069" s="9" t="s">
        <v>193</v>
      </c>
      <c r="O1069" s="9" t="s">
        <v>193</v>
      </c>
      <c r="P1069" s="9"/>
      <c r="Q1069" s="9" t="s">
        <v>193</v>
      </c>
      <c r="R1069" t="s">
        <v>193</v>
      </c>
      <c r="S1069" s="14"/>
      <c r="T1069" s="11"/>
      <c r="U1069" s="11"/>
      <c r="V1069" s="17">
        <f>COUNTA(TableAllYears[[#This Row],[Thermal Cycling]:[PID+ (2014)]])</f>
        <v>5</v>
      </c>
      <c r="W1069" t="s">
        <v>1149</v>
      </c>
      <c r="AA1069" s="9" t="s">
        <v>30</v>
      </c>
      <c r="AB1069" s="9"/>
      <c r="AC1069" s="9"/>
      <c r="AD1069" s="9"/>
    </row>
    <row r="1070" spans="1:30" x14ac:dyDescent="0.3">
      <c r="A1070">
        <v>2023</v>
      </c>
      <c r="B1070" t="s">
        <v>264</v>
      </c>
      <c r="C1070" t="s">
        <v>413</v>
      </c>
      <c r="D1070" t="s">
        <v>192</v>
      </c>
      <c r="E1070">
        <v>380</v>
      </c>
      <c r="F1070">
        <v>425</v>
      </c>
      <c r="G1070" t="s">
        <v>28</v>
      </c>
      <c r="H1070" t="s">
        <v>13</v>
      </c>
      <c r="I1070">
        <v>108</v>
      </c>
      <c r="K1070">
        <v>182</v>
      </c>
      <c r="L1070" s="9"/>
      <c r="M1070" s="9" t="s">
        <v>193</v>
      </c>
      <c r="N1070" s="9" t="s">
        <v>193</v>
      </c>
      <c r="O1070" s="9" t="s">
        <v>193</v>
      </c>
      <c r="P1070" s="9" t="s">
        <v>193</v>
      </c>
      <c r="Q1070" s="9" t="s">
        <v>193</v>
      </c>
      <c r="S1070" s="14"/>
      <c r="T1070" s="11"/>
      <c r="U1070" s="11"/>
      <c r="V1070" s="17">
        <f>COUNTA(TableAllYears[[#This Row],[Thermal Cycling]:[PID+ (2014)]])</f>
        <v>5</v>
      </c>
      <c r="W1070" s="9" t="s">
        <v>450</v>
      </c>
      <c r="X1070" s="9"/>
      <c r="Y1070" s="9"/>
      <c r="Z1070" s="9"/>
      <c r="AA1070" s="9" t="s">
        <v>30</v>
      </c>
      <c r="AB1070" s="9"/>
      <c r="AC1070" s="9"/>
      <c r="AD1070" s="9"/>
    </row>
    <row r="1071" spans="1:30" x14ac:dyDescent="0.3">
      <c r="A1071" s="9">
        <v>2024</v>
      </c>
      <c r="B1071" s="9" t="s">
        <v>860</v>
      </c>
      <c r="C1071" s="9" t="s">
        <v>413</v>
      </c>
      <c r="D1071" t="s">
        <v>430</v>
      </c>
      <c r="E1071">
        <v>430</v>
      </c>
      <c r="F1071">
        <v>475</v>
      </c>
      <c r="G1071" s="9" t="s">
        <v>28</v>
      </c>
      <c r="H1071" s="9" t="s">
        <v>55</v>
      </c>
      <c r="I1071" s="9"/>
      <c r="J1071" s="9"/>
      <c r="K1071" s="9">
        <v>182</v>
      </c>
      <c r="L1071" s="9">
        <v>91</v>
      </c>
      <c r="M1071" s="9" t="s">
        <v>193</v>
      </c>
      <c r="N1071" s="9" t="s">
        <v>193</v>
      </c>
      <c r="O1071" s="9" t="s">
        <v>193</v>
      </c>
      <c r="P1071" s="9"/>
      <c r="Q1071" s="9" t="s">
        <v>193</v>
      </c>
      <c r="S1071" s="14"/>
      <c r="T1071" s="11"/>
      <c r="U1071" s="11"/>
      <c r="V1071" s="17">
        <f>COUNTA(TableAllYears[[#This Row],[Thermal Cycling]:[PID+ (2014)]])</f>
        <v>4</v>
      </c>
      <c r="W1071" t="s">
        <v>1149</v>
      </c>
      <c r="AA1071" s="9" t="s">
        <v>30</v>
      </c>
      <c r="AB1071" s="9"/>
      <c r="AC1071" s="9"/>
      <c r="AD1071" s="9"/>
    </row>
    <row r="1072" spans="1:30" x14ac:dyDescent="0.3">
      <c r="A1072">
        <v>2018</v>
      </c>
      <c r="B1072" t="s">
        <v>684</v>
      </c>
      <c r="C1072" t="s">
        <v>413</v>
      </c>
      <c r="L1072" s="9"/>
      <c r="M1072" s="9" t="s">
        <v>193</v>
      </c>
      <c r="N1072" s="9" t="s">
        <v>193</v>
      </c>
      <c r="O1072" s="9" t="s">
        <v>193</v>
      </c>
      <c r="P1072" s="9" t="s">
        <v>193</v>
      </c>
      <c r="Q1072" s="9"/>
      <c r="S1072" s="14"/>
      <c r="T1072" s="11"/>
      <c r="U1072" s="11"/>
      <c r="V1072" s="17">
        <f>COUNTA(TableAllYears[[#This Row],[Thermal Cycling]:[PID+ (2014)]])</f>
        <v>4</v>
      </c>
      <c r="W1072" s="9" t="s">
        <v>703</v>
      </c>
      <c r="X1072" s="9"/>
      <c r="Y1072" s="9"/>
      <c r="Z1072" s="9"/>
      <c r="AA1072" s="9" t="s">
        <v>30</v>
      </c>
      <c r="AB1072" s="9"/>
      <c r="AC1072" s="9"/>
      <c r="AD1072" s="9"/>
    </row>
    <row r="1073" spans="1:30" x14ac:dyDescent="0.3">
      <c r="A1073">
        <v>2014</v>
      </c>
      <c r="C1073" t="s">
        <v>413</v>
      </c>
      <c r="L1073" s="9"/>
      <c r="M1073" s="9" t="s">
        <v>193</v>
      </c>
      <c r="N1073" s="9"/>
      <c r="O1073" s="9" t="s">
        <v>193</v>
      </c>
      <c r="P1073" s="9" t="s">
        <v>193</v>
      </c>
      <c r="Q1073" s="9"/>
      <c r="S1073" s="14"/>
      <c r="T1073" s="11" t="s">
        <v>193</v>
      </c>
      <c r="U1073" s="11"/>
      <c r="V1073" s="17">
        <f>COUNTA(TableAllYears[[#This Row],[Thermal Cycling]:[PID+ (2014)]])</f>
        <v>4</v>
      </c>
      <c r="W1073" s="9"/>
      <c r="X1073" s="9"/>
      <c r="Y1073" s="9"/>
      <c r="Z1073" s="9"/>
      <c r="AA1073" s="9"/>
      <c r="AB1073" s="9"/>
      <c r="AC1073" s="9"/>
      <c r="AD1073" s="9"/>
    </row>
    <row r="1074" spans="1:30" x14ac:dyDescent="0.3">
      <c r="A1074">
        <v>2017</v>
      </c>
      <c r="B1074" t="s">
        <v>684</v>
      </c>
      <c r="C1074" t="s">
        <v>413</v>
      </c>
      <c r="L1074" s="9"/>
      <c r="M1074" s="9"/>
      <c r="N1074" s="9" t="s">
        <v>193</v>
      </c>
      <c r="O1074" s="9" t="s">
        <v>193</v>
      </c>
      <c r="P1074" s="9" t="s">
        <v>193</v>
      </c>
      <c r="Q1074" s="9"/>
      <c r="S1074" s="14"/>
      <c r="T1074" s="11"/>
      <c r="U1074" s="11"/>
      <c r="V1074" s="17">
        <f>COUNTA(TableAllYears[[#This Row],[Thermal Cycling]:[PID+ (2014)]])</f>
        <v>3</v>
      </c>
      <c r="W1074" s="9" t="s">
        <v>703</v>
      </c>
      <c r="X1074" s="9" t="s">
        <v>760</v>
      </c>
      <c r="Y1074" s="9"/>
      <c r="Z1074" s="9"/>
      <c r="AA1074" s="9" t="s">
        <v>30</v>
      </c>
      <c r="AB1074" s="9" t="s">
        <v>30</v>
      </c>
      <c r="AC1074" s="9"/>
      <c r="AD1074" s="9"/>
    </row>
    <row r="1075" spans="1:30" x14ac:dyDescent="0.3">
      <c r="A1075" s="9">
        <v>2024</v>
      </c>
      <c r="B1075" s="9" t="s">
        <v>862</v>
      </c>
      <c r="C1075" s="9" t="s">
        <v>413</v>
      </c>
      <c r="D1075" t="s">
        <v>431</v>
      </c>
      <c r="E1075">
        <v>580</v>
      </c>
      <c r="F1075">
        <v>625</v>
      </c>
      <c r="G1075" s="9" t="s">
        <v>28</v>
      </c>
      <c r="H1075" s="9" t="s">
        <v>55</v>
      </c>
      <c r="I1075" s="9"/>
      <c r="J1075" s="9"/>
      <c r="K1075" s="9">
        <v>182</v>
      </c>
      <c r="L1075" s="9">
        <v>91</v>
      </c>
      <c r="M1075" s="9"/>
      <c r="N1075" s="9" t="s">
        <v>193</v>
      </c>
      <c r="O1075" s="9"/>
      <c r="P1075" s="9"/>
      <c r="Q1075" s="9" t="s">
        <v>193</v>
      </c>
      <c r="S1075" s="14"/>
      <c r="T1075" s="11"/>
      <c r="U1075" s="11"/>
      <c r="V1075" s="17">
        <f>COUNTA(TableAllYears[[#This Row],[Thermal Cycling]:[PID+ (2014)]])</f>
        <v>2</v>
      </c>
      <c r="W1075" t="s">
        <v>1149</v>
      </c>
      <c r="AA1075" s="9" t="s">
        <v>30</v>
      </c>
      <c r="AB1075" s="9"/>
      <c r="AC1075" s="9"/>
      <c r="AD1075" s="9"/>
    </row>
    <row r="1076" spans="1:30" x14ac:dyDescent="0.3">
      <c r="A1076">
        <v>2016</v>
      </c>
      <c r="C1076" t="s">
        <v>413</v>
      </c>
      <c r="L1076" s="9"/>
      <c r="M1076" s="9"/>
      <c r="N1076" s="9"/>
      <c r="O1076" s="9" t="s">
        <v>193</v>
      </c>
      <c r="P1076" s="9"/>
      <c r="Q1076" s="9"/>
      <c r="S1076" s="14"/>
      <c r="T1076" s="11" t="s">
        <v>193</v>
      </c>
      <c r="U1076" s="11"/>
      <c r="V1076" s="17">
        <f>COUNTA(TableAllYears[[#This Row],[Thermal Cycling]:[PID+ (2014)]])</f>
        <v>2</v>
      </c>
      <c r="W1076" s="9" t="s">
        <v>703</v>
      </c>
      <c r="X1076" s="9" t="s">
        <v>760</v>
      </c>
      <c r="Y1076" s="9"/>
      <c r="Z1076" s="9"/>
      <c r="AA1076" s="9" t="s">
        <v>30</v>
      </c>
      <c r="AB1076" s="9" t="s">
        <v>30</v>
      </c>
      <c r="AC1076" s="9"/>
      <c r="AD1076" s="9"/>
    </row>
    <row r="1077" spans="1:30" x14ac:dyDescent="0.3">
      <c r="A1077">
        <v>2023</v>
      </c>
      <c r="B1077" t="s">
        <v>262</v>
      </c>
      <c r="C1077" t="s">
        <v>413</v>
      </c>
      <c r="D1077" t="s">
        <v>192</v>
      </c>
      <c r="E1077">
        <v>380</v>
      </c>
      <c r="F1077">
        <v>425</v>
      </c>
      <c r="G1077" t="s">
        <v>32</v>
      </c>
      <c r="H1077" t="s">
        <v>13</v>
      </c>
      <c r="I1077">
        <v>108</v>
      </c>
      <c r="K1077">
        <v>182</v>
      </c>
      <c r="L1077" s="9"/>
      <c r="M1077" s="9"/>
      <c r="N1077" s="9"/>
      <c r="O1077" s="9"/>
      <c r="P1077" s="9"/>
      <c r="Q1077" s="9" t="s">
        <v>193</v>
      </c>
      <c r="S1077" s="14"/>
      <c r="T1077" s="11"/>
      <c r="U1077" s="11"/>
      <c r="V1077" s="17">
        <f>COUNTA(TableAllYears[[#This Row],[Thermal Cycling]:[PID+ (2014)]])</f>
        <v>1</v>
      </c>
      <c r="W1077" s="9" t="s">
        <v>450</v>
      </c>
      <c r="X1077" s="9"/>
      <c r="Y1077" s="9"/>
      <c r="Z1077" s="9"/>
      <c r="AA1077" s="9" t="s">
        <v>30</v>
      </c>
      <c r="AB1077" s="9"/>
      <c r="AC1077" s="9"/>
      <c r="AD1077" s="9"/>
    </row>
    <row r="1078" spans="1:30" x14ac:dyDescent="0.3">
      <c r="A1078">
        <v>2023</v>
      </c>
      <c r="B1078" t="s">
        <v>263</v>
      </c>
      <c r="C1078" t="s">
        <v>413</v>
      </c>
      <c r="D1078" t="s">
        <v>429</v>
      </c>
      <c r="E1078">
        <v>530</v>
      </c>
      <c r="F1078">
        <v>575</v>
      </c>
      <c r="G1078" t="s">
        <v>32</v>
      </c>
      <c r="H1078" t="s">
        <v>13</v>
      </c>
      <c r="I1078">
        <v>144</v>
      </c>
      <c r="K1078">
        <v>182</v>
      </c>
      <c r="L1078" s="9"/>
      <c r="M1078" s="9"/>
      <c r="N1078" s="9"/>
      <c r="O1078" s="9"/>
      <c r="P1078" s="9"/>
      <c r="Q1078" s="9" t="s">
        <v>193</v>
      </c>
      <c r="S1078" s="14"/>
      <c r="T1078" s="11"/>
      <c r="U1078" s="11"/>
      <c r="V1078" s="17">
        <f>COUNTA(TableAllYears[[#This Row],[Thermal Cycling]:[PID+ (2014)]])</f>
        <v>1</v>
      </c>
      <c r="W1078" s="9" t="s">
        <v>450</v>
      </c>
      <c r="X1078" s="9"/>
      <c r="Y1078" s="9"/>
      <c r="Z1078" s="9"/>
      <c r="AA1078" s="9" t="s">
        <v>30</v>
      </c>
      <c r="AB1078" s="9"/>
      <c r="AC1078" s="9"/>
      <c r="AD1078" s="9"/>
    </row>
    <row r="1079" spans="1:30" x14ac:dyDescent="0.3">
      <c r="A1079">
        <v>2018</v>
      </c>
      <c r="B1079" t="s">
        <v>692</v>
      </c>
      <c r="C1079" t="s">
        <v>413</v>
      </c>
      <c r="L1079" s="9"/>
      <c r="M1079" s="9"/>
      <c r="N1079" s="9"/>
      <c r="O1079" s="9"/>
      <c r="P1079" s="9" t="s">
        <v>193</v>
      </c>
      <c r="Q1079" s="9"/>
      <c r="S1079" s="14"/>
      <c r="T1079" s="11"/>
      <c r="U1079" s="11"/>
      <c r="V1079" s="17">
        <f>COUNTA(TableAllYears[[#This Row],[Thermal Cycling]:[PID+ (2014)]])</f>
        <v>1</v>
      </c>
      <c r="W1079" s="9" t="s">
        <v>703</v>
      </c>
      <c r="X1079" s="9"/>
      <c r="Y1079" s="9"/>
      <c r="Z1079" s="9"/>
      <c r="AA1079" s="9" t="s">
        <v>30</v>
      </c>
      <c r="AB1079" s="9"/>
      <c r="AC1079" s="9"/>
      <c r="AD1079" s="9"/>
    </row>
    <row r="1080" spans="1:30" x14ac:dyDescent="0.3">
      <c r="A1080">
        <v>2017</v>
      </c>
      <c r="B1080" t="s">
        <v>740</v>
      </c>
      <c r="C1080" t="s">
        <v>413</v>
      </c>
      <c r="L1080" s="9"/>
      <c r="M1080" s="9"/>
      <c r="N1080" s="9"/>
      <c r="O1080" s="9"/>
      <c r="P1080" s="9" t="s">
        <v>193</v>
      </c>
      <c r="Q1080" s="9"/>
      <c r="S1080" s="14"/>
      <c r="T1080" s="11"/>
      <c r="U1080" s="11"/>
      <c r="V1080" s="17">
        <f>COUNTA(TableAllYears[[#This Row],[Thermal Cycling]:[PID+ (2014)]])</f>
        <v>1</v>
      </c>
      <c r="W1080" s="9" t="s">
        <v>703</v>
      </c>
      <c r="X1080" s="9" t="s">
        <v>760</v>
      </c>
      <c r="Y1080" s="9"/>
      <c r="Z1080" s="9"/>
      <c r="AA1080" s="9" t="s">
        <v>30</v>
      </c>
      <c r="AB1080" s="9" t="s">
        <v>30</v>
      </c>
      <c r="AC1080" s="9"/>
      <c r="AD1080" s="9"/>
    </row>
    <row r="1081" spans="1:30" x14ac:dyDescent="0.3">
      <c r="A1081">
        <v>2023</v>
      </c>
      <c r="B1081" t="s">
        <v>190</v>
      </c>
      <c r="C1081" t="s">
        <v>414</v>
      </c>
      <c r="D1081" t="s">
        <v>429</v>
      </c>
      <c r="E1081">
        <v>530</v>
      </c>
      <c r="F1081">
        <v>575</v>
      </c>
      <c r="G1081" t="s">
        <v>28</v>
      </c>
      <c r="H1081" t="s">
        <v>13</v>
      </c>
      <c r="I1081">
        <v>144</v>
      </c>
      <c r="K1081">
        <v>182</v>
      </c>
      <c r="L1081" s="9"/>
      <c r="M1081" s="9" t="s">
        <v>193</v>
      </c>
      <c r="N1081" s="9" t="s">
        <v>193</v>
      </c>
      <c r="O1081" s="9"/>
      <c r="P1081" s="9" t="s">
        <v>193</v>
      </c>
      <c r="Q1081" s="9" t="s">
        <v>193</v>
      </c>
      <c r="R1081" t="s">
        <v>193</v>
      </c>
      <c r="S1081" s="14"/>
      <c r="T1081" s="11"/>
      <c r="U1081" s="11"/>
      <c r="V1081" s="17">
        <f>COUNTA(TableAllYears[[#This Row],[Thermal Cycling]:[PID+ (2014)]])</f>
        <v>5</v>
      </c>
      <c r="W1081" s="9" t="s">
        <v>187</v>
      </c>
      <c r="X1081" s="9"/>
      <c r="Y1081" s="9"/>
      <c r="Z1081" s="9"/>
      <c r="AA1081" s="9" t="s">
        <v>188</v>
      </c>
      <c r="AB1081" s="9"/>
      <c r="AC1081" s="9"/>
      <c r="AD1081" s="9"/>
    </row>
    <row r="1082" spans="1:30" x14ac:dyDescent="0.3">
      <c r="A1082" s="9">
        <v>2024</v>
      </c>
      <c r="B1082" s="9" t="s">
        <v>866</v>
      </c>
      <c r="C1082" s="9" t="s">
        <v>414</v>
      </c>
      <c r="D1082" t="s">
        <v>431</v>
      </c>
      <c r="E1082">
        <v>580</v>
      </c>
      <c r="F1082">
        <v>625</v>
      </c>
      <c r="G1082" s="9" t="s">
        <v>28</v>
      </c>
      <c r="H1082" s="9" t="s">
        <v>55</v>
      </c>
      <c r="I1082" s="9"/>
      <c r="J1082" s="9"/>
      <c r="K1082" s="9">
        <v>182</v>
      </c>
      <c r="L1082" s="9">
        <v>91</v>
      </c>
      <c r="M1082" s="9"/>
      <c r="N1082" s="9"/>
      <c r="O1082" s="9" t="s">
        <v>193</v>
      </c>
      <c r="P1082" s="9" t="s">
        <v>193</v>
      </c>
      <c r="Q1082" s="9" t="s">
        <v>193</v>
      </c>
      <c r="R1082" t="s">
        <v>193</v>
      </c>
      <c r="S1082" s="14"/>
      <c r="T1082" s="11"/>
      <c r="U1082" s="11"/>
      <c r="V1082" s="17">
        <f>COUNTA(TableAllYears[[#This Row],[Thermal Cycling]:[PID+ (2014)]])</f>
        <v>4</v>
      </c>
      <c r="W1082" t="s">
        <v>1140</v>
      </c>
      <c r="AA1082" s="9" t="s">
        <v>864</v>
      </c>
      <c r="AB1082" s="9"/>
      <c r="AC1082" s="9"/>
      <c r="AD1082" s="9"/>
    </row>
    <row r="1083" spans="1:30" x14ac:dyDescent="0.3">
      <c r="A1083">
        <v>2023</v>
      </c>
      <c r="B1083" t="s">
        <v>186</v>
      </c>
      <c r="C1083" t="s">
        <v>414</v>
      </c>
      <c r="D1083" t="s">
        <v>192</v>
      </c>
      <c r="E1083">
        <v>380</v>
      </c>
      <c r="F1083">
        <v>425</v>
      </c>
      <c r="G1083" t="s">
        <v>28</v>
      </c>
      <c r="H1083" t="s">
        <v>13</v>
      </c>
      <c r="I1083">
        <v>108</v>
      </c>
      <c r="K1083">
        <v>182</v>
      </c>
      <c r="L1083" s="9"/>
      <c r="M1083" s="9" t="s">
        <v>193</v>
      </c>
      <c r="N1083" s="9" t="s">
        <v>193</v>
      </c>
      <c r="O1083" s="9"/>
      <c r="P1083" s="9" t="s">
        <v>193</v>
      </c>
      <c r="Q1083" s="9" t="s">
        <v>193</v>
      </c>
      <c r="S1083" s="14"/>
      <c r="T1083" s="11"/>
      <c r="U1083" s="11"/>
      <c r="V1083" s="17">
        <f>COUNTA(TableAllYears[[#This Row],[Thermal Cycling]:[PID+ (2014)]])</f>
        <v>4</v>
      </c>
      <c r="W1083" s="9" t="s">
        <v>187</v>
      </c>
      <c r="X1083" s="9"/>
      <c r="Y1083" s="9"/>
      <c r="Z1083" s="9"/>
      <c r="AA1083" s="9" t="s">
        <v>188</v>
      </c>
      <c r="AB1083" s="9"/>
      <c r="AC1083" s="9"/>
      <c r="AD1083" s="9"/>
    </row>
    <row r="1084" spans="1:30" x14ac:dyDescent="0.3">
      <c r="A1084">
        <v>2023</v>
      </c>
      <c r="B1084" t="s">
        <v>189</v>
      </c>
      <c r="C1084" t="s">
        <v>414</v>
      </c>
      <c r="D1084" t="s">
        <v>430</v>
      </c>
      <c r="E1084">
        <v>430</v>
      </c>
      <c r="F1084">
        <v>475</v>
      </c>
      <c r="G1084" t="s">
        <v>28</v>
      </c>
      <c r="H1084" t="s">
        <v>13</v>
      </c>
      <c r="I1084">
        <v>120</v>
      </c>
      <c r="K1084">
        <v>182</v>
      </c>
      <c r="L1084" s="9"/>
      <c r="M1084" s="9" t="s">
        <v>193</v>
      </c>
      <c r="N1084" s="9" t="s">
        <v>193</v>
      </c>
      <c r="O1084" s="9"/>
      <c r="P1084" s="9" t="s">
        <v>193</v>
      </c>
      <c r="Q1084" s="9" t="s">
        <v>193</v>
      </c>
      <c r="S1084" s="14"/>
      <c r="T1084" s="11"/>
      <c r="U1084" s="11"/>
      <c r="V1084" s="17">
        <f>COUNTA(TableAllYears[[#This Row],[Thermal Cycling]:[PID+ (2014)]])</f>
        <v>4</v>
      </c>
      <c r="W1084" s="9" t="s">
        <v>187</v>
      </c>
      <c r="X1084" s="9"/>
      <c r="Y1084" s="9"/>
      <c r="Z1084" s="9"/>
      <c r="AA1084" s="9" t="s">
        <v>188</v>
      </c>
      <c r="AB1084" s="9"/>
      <c r="AC1084" s="9"/>
      <c r="AD1084" s="9"/>
    </row>
    <row r="1085" spans="1:30" x14ac:dyDescent="0.3">
      <c r="A1085">
        <v>2023</v>
      </c>
      <c r="B1085" t="s">
        <v>266</v>
      </c>
      <c r="C1085" t="s">
        <v>414</v>
      </c>
      <c r="D1085" t="s">
        <v>434</v>
      </c>
      <c r="E1085">
        <v>480</v>
      </c>
      <c r="F1085">
        <v>525</v>
      </c>
      <c r="G1085" t="s">
        <v>28</v>
      </c>
      <c r="H1085" t="s">
        <v>13</v>
      </c>
      <c r="I1085">
        <v>132</v>
      </c>
      <c r="K1085">
        <v>182</v>
      </c>
      <c r="L1085" s="9"/>
      <c r="M1085" s="9" t="s">
        <v>193</v>
      </c>
      <c r="N1085" s="9" t="s">
        <v>193</v>
      </c>
      <c r="O1085" s="9"/>
      <c r="P1085" s="9" t="s">
        <v>193</v>
      </c>
      <c r="Q1085" s="9" t="s">
        <v>193</v>
      </c>
      <c r="S1085" s="14"/>
      <c r="T1085" s="11"/>
      <c r="U1085" s="11"/>
      <c r="V1085" s="17">
        <f>COUNTA(TableAllYears[[#This Row],[Thermal Cycling]:[PID+ (2014)]])</f>
        <v>4</v>
      </c>
      <c r="W1085" s="9" t="s">
        <v>187</v>
      </c>
      <c r="X1085" s="9"/>
      <c r="Y1085" s="9"/>
      <c r="Z1085" s="9"/>
      <c r="AA1085" s="9" t="s">
        <v>188</v>
      </c>
      <c r="AB1085" s="9"/>
      <c r="AC1085" s="9"/>
      <c r="AD1085" s="9"/>
    </row>
    <row r="1086" spans="1:30" x14ac:dyDescent="0.3">
      <c r="A1086" s="9">
        <v>2024</v>
      </c>
      <c r="B1086" s="9" t="s">
        <v>865</v>
      </c>
      <c r="C1086" s="9" t="s">
        <v>414</v>
      </c>
      <c r="D1086" t="s">
        <v>434</v>
      </c>
      <c r="E1086">
        <v>480</v>
      </c>
      <c r="F1086">
        <v>525</v>
      </c>
      <c r="G1086" s="9" t="s">
        <v>28</v>
      </c>
      <c r="H1086" s="9" t="s">
        <v>55</v>
      </c>
      <c r="I1086" s="9"/>
      <c r="J1086" s="9"/>
      <c r="K1086" s="9">
        <v>182</v>
      </c>
      <c r="L1086" s="9">
        <v>91</v>
      </c>
      <c r="M1086" s="9"/>
      <c r="N1086" s="9"/>
      <c r="O1086" s="9" t="s">
        <v>193</v>
      </c>
      <c r="P1086" s="9" t="s">
        <v>193</v>
      </c>
      <c r="Q1086" s="9" t="s">
        <v>193</v>
      </c>
      <c r="S1086" s="14"/>
      <c r="T1086" s="11"/>
      <c r="U1086" s="11"/>
      <c r="V1086" s="17">
        <f>COUNTA(TableAllYears[[#This Row],[Thermal Cycling]:[PID+ (2014)]])</f>
        <v>3</v>
      </c>
      <c r="W1086" t="s">
        <v>1140</v>
      </c>
      <c r="AA1086" s="9" t="s">
        <v>864</v>
      </c>
      <c r="AB1086" s="9"/>
      <c r="AC1086" s="9"/>
      <c r="AD1086" s="9"/>
    </row>
    <row r="1087" spans="1:30" x14ac:dyDescent="0.3">
      <c r="A1087">
        <v>2020</v>
      </c>
      <c r="B1087" t="s">
        <v>612</v>
      </c>
      <c r="C1087" t="s">
        <v>414</v>
      </c>
      <c r="L1087" s="9"/>
      <c r="M1087" s="9" t="s">
        <v>193</v>
      </c>
      <c r="N1087" s="9"/>
      <c r="O1087" s="9" t="s">
        <v>193</v>
      </c>
      <c r="P1087" s="9" t="s">
        <v>193</v>
      </c>
      <c r="Q1087" s="9"/>
      <c r="S1087" s="14"/>
      <c r="T1087" s="11"/>
      <c r="U1087" s="11"/>
      <c r="V1087" s="17">
        <f>COUNTA(TableAllYears[[#This Row],[Thermal Cycling]:[PID+ (2014)]])</f>
        <v>3</v>
      </c>
      <c r="W1087" s="9" t="s">
        <v>461</v>
      </c>
      <c r="X1087" s="9"/>
      <c r="Y1087" s="9"/>
      <c r="Z1087" s="9"/>
      <c r="AA1087" s="9" t="s">
        <v>30</v>
      </c>
      <c r="AB1087" s="9"/>
      <c r="AC1087" s="9"/>
      <c r="AD1087" s="9"/>
    </row>
    <row r="1088" spans="1:30" x14ac:dyDescent="0.3">
      <c r="A1088">
        <v>2020</v>
      </c>
      <c r="B1088" t="s">
        <v>611</v>
      </c>
      <c r="C1088" t="s">
        <v>414</v>
      </c>
      <c r="L1088" s="9"/>
      <c r="M1088" s="9" t="s">
        <v>193</v>
      </c>
      <c r="N1088" s="9"/>
      <c r="O1088" s="9" t="s">
        <v>193</v>
      </c>
      <c r="P1088" s="9" t="s">
        <v>193</v>
      </c>
      <c r="Q1088" s="9"/>
      <c r="S1088" s="14"/>
      <c r="T1088" s="11"/>
      <c r="U1088" s="11"/>
      <c r="V1088" s="17">
        <f>COUNTA(TableAllYears[[#This Row],[Thermal Cycling]:[PID+ (2014)]])</f>
        <v>3</v>
      </c>
      <c r="W1088" s="9" t="s">
        <v>461</v>
      </c>
      <c r="X1088" s="9"/>
      <c r="Y1088" s="9"/>
      <c r="Z1088" s="9"/>
      <c r="AA1088" s="9" t="s">
        <v>30</v>
      </c>
      <c r="AB1088" s="9"/>
      <c r="AC1088" s="9"/>
      <c r="AD1088" s="9"/>
    </row>
    <row r="1089" spans="1:30" x14ac:dyDescent="0.3">
      <c r="A1089" s="9">
        <v>2024</v>
      </c>
      <c r="B1089" s="9" t="s">
        <v>863</v>
      </c>
      <c r="C1089" s="9" t="s">
        <v>414</v>
      </c>
      <c r="D1089" t="s">
        <v>430</v>
      </c>
      <c r="E1089">
        <v>430</v>
      </c>
      <c r="F1089">
        <v>475</v>
      </c>
      <c r="G1089" s="9" t="s">
        <v>28</v>
      </c>
      <c r="H1089" s="9" t="s">
        <v>55</v>
      </c>
      <c r="I1089" s="9"/>
      <c r="J1089" s="9"/>
      <c r="K1089" s="9">
        <v>182</v>
      </c>
      <c r="L1089" s="9">
        <v>91</v>
      </c>
      <c r="M1089" s="9"/>
      <c r="N1089" s="9"/>
      <c r="O1089" s="9"/>
      <c r="P1089" s="9" t="s">
        <v>193</v>
      </c>
      <c r="Q1089" s="9" t="s">
        <v>193</v>
      </c>
      <c r="S1089" s="14"/>
      <c r="T1089" s="11"/>
      <c r="U1089" s="11"/>
      <c r="V1089" s="17">
        <f>COUNTA(TableAllYears[[#This Row],[Thermal Cycling]:[PID+ (2014)]])</f>
        <v>2</v>
      </c>
      <c r="W1089" t="s">
        <v>1140</v>
      </c>
      <c r="AA1089" s="9" t="s">
        <v>864</v>
      </c>
      <c r="AB1089" s="9"/>
      <c r="AC1089" s="9"/>
      <c r="AD1089" s="9"/>
    </row>
    <row r="1090" spans="1:30" x14ac:dyDescent="0.3">
      <c r="A1090">
        <v>2022</v>
      </c>
      <c r="B1090" t="s">
        <v>186</v>
      </c>
      <c r="C1090" t="s">
        <v>414</v>
      </c>
      <c r="D1090" t="s">
        <v>12</v>
      </c>
      <c r="E1090">
        <v>355</v>
      </c>
      <c r="F1090">
        <v>400</v>
      </c>
      <c r="G1090" t="s">
        <v>28</v>
      </c>
      <c r="H1090" t="s">
        <v>13</v>
      </c>
      <c r="I1090">
        <v>108</v>
      </c>
      <c r="J1090" t="s">
        <v>29</v>
      </c>
      <c r="K1090">
        <v>182</v>
      </c>
      <c r="L1090" s="9"/>
      <c r="M1090" s="9"/>
      <c r="N1090" s="9"/>
      <c r="O1090" s="9"/>
      <c r="P1090" s="9" t="s">
        <v>193</v>
      </c>
      <c r="Q1090" s="9"/>
      <c r="S1090" s="14"/>
      <c r="T1090" s="11"/>
      <c r="U1090" s="11"/>
      <c r="V1090" s="17">
        <f>COUNTA(TableAllYears[[#This Row],[Thermal Cycling]:[PID+ (2014)]])</f>
        <v>1</v>
      </c>
      <c r="W1090" s="9" t="s">
        <v>187</v>
      </c>
      <c r="X1090" s="9"/>
      <c r="Y1090" s="9"/>
      <c r="Z1090" s="9"/>
      <c r="AA1090" s="9" t="s">
        <v>188</v>
      </c>
      <c r="AB1090" s="9"/>
      <c r="AC1090" s="9"/>
      <c r="AD1090" s="9"/>
    </row>
    <row r="1091" spans="1:30" x14ac:dyDescent="0.3">
      <c r="A1091">
        <v>2022</v>
      </c>
      <c r="B1091" t="s">
        <v>189</v>
      </c>
      <c r="C1091" t="s">
        <v>414</v>
      </c>
      <c r="D1091" t="s">
        <v>46</v>
      </c>
      <c r="E1091">
        <v>405</v>
      </c>
      <c r="F1091">
        <v>450</v>
      </c>
      <c r="G1091" t="s">
        <v>28</v>
      </c>
      <c r="H1091" t="s">
        <v>13</v>
      </c>
      <c r="I1091">
        <v>120</v>
      </c>
      <c r="J1091" t="s">
        <v>29</v>
      </c>
      <c r="K1091">
        <v>182</v>
      </c>
      <c r="L1091" s="9"/>
      <c r="M1091" s="9"/>
      <c r="N1091" s="9"/>
      <c r="O1091" s="9"/>
      <c r="P1091" s="9" t="s">
        <v>193</v>
      </c>
      <c r="Q1091" s="9"/>
      <c r="S1091" s="14"/>
      <c r="T1091" s="11"/>
      <c r="U1091" s="11"/>
      <c r="V1091" s="17">
        <f>COUNTA(TableAllYears[[#This Row],[Thermal Cycling]:[PID+ (2014)]])</f>
        <v>1</v>
      </c>
      <c r="W1091" s="9" t="s">
        <v>187</v>
      </c>
      <c r="X1091" s="9"/>
      <c r="Y1091" s="9"/>
      <c r="Z1091" s="9"/>
      <c r="AA1091" s="9" t="s">
        <v>188</v>
      </c>
      <c r="AB1091" s="9"/>
      <c r="AC1091" s="9"/>
      <c r="AD1091" s="9"/>
    </row>
    <row r="1092" spans="1:30" x14ac:dyDescent="0.3">
      <c r="A1092">
        <v>2022</v>
      </c>
      <c r="B1092" t="s">
        <v>190</v>
      </c>
      <c r="C1092" t="s">
        <v>414</v>
      </c>
      <c r="D1092" t="s">
        <v>34</v>
      </c>
      <c r="E1092">
        <v>505</v>
      </c>
      <c r="F1092">
        <v>550</v>
      </c>
      <c r="G1092" t="s">
        <v>28</v>
      </c>
      <c r="H1092" t="s">
        <v>13</v>
      </c>
      <c r="I1092">
        <v>144</v>
      </c>
      <c r="J1092" t="s">
        <v>29</v>
      </c>
      <c r="K1092">
        <v>182</v>
      </c>
      <c r="L1092" s="9"/>
      <c r="M1092" s="9"/>
      <c r="N1092" s="9"/>
      <c r="O1092" s="9"/>
      <c r="P1092" s="9" t="s">
        <v>193</v>
      </c>
      <c r="Q1092" s="9"/>
      <c r="S1092" s="14"/>
      <c r="T1092" s="11"/>
      <c r="U1092" s="11"/>
      <c r="V1092" s="17">
        <f>COUNTA(TableAllYears[[#This Row],[Thermal Cycling]:[PID+ (2014)]])</f>
        <v>1</v>
      </c>
      <c r="W1092" s="9" t="s">
        <v>187</v>
      </c>
      <c r="X1092" s="9"/>
      <c r="Y1092" s="9"/>
      <c r="Z1092" s="9"/>
      <c r="AA1092" s="9" t="s">
        <v>188</v>
      </c>
      <c r="AB1092" s="9"/>
      <c r="AC1092" s="9"/>
      <c r="AD1092" s="9"/>
    </row>
    <row r="1093" spans="1:30" x14ac:dyDescent="0.3">
      <c r="A1093">
        <v>2019</v>
      </c>
      <c r="B1093" t="s">
        <v>612</v>
      </c>
      <c r="C1093" t="s">
        <v>414</v>
      </c>
      <c r="L1093" s="9"/>
      <c r="M1093" s="9"/>
      <c r="N1093" s="9"/>
      <c r="O1093" s="9"/>
      <c r="P1093" s="9" t="s">
        <v>193</v>
      </c>
      <c r="Q1093" s="9"/>
      <c r="S1093" s="14"/>
      <c r="T1093" s="11"/>
      <c r="U1093" s="11"/>
      <c r="V1093" s="17">
        <f>COUNTA(TableAllYears[[#This Row],[Thermal Cycling]:[PID+ (2014)]])</f>
        <v>1</v>
      </c>
      <c r="W1093" s="9" t="s">
        <v>461</v>
      </c>
      <c r="X1093" s="9"/>
      <c r="Y1093" s="9"/>
      <c r="Z1093" s="9"/>
      <c r="AA1093" s="9" t="s">
        <v>30</v>
      </c>
      <c r="AB1093" s="9"/>
      <c r="AC1093" s="9"/>
      <c r="AD1093" s="9"/>
    </row>
    <row r="1094" spans="1:30" x14ac:dyDescent="0.3">
      <c r="A1094">
        <v>2019</v>
      </c>
      <c r="B1094" t="s">
        <v>611</v>
      </c>
      <c r="C1094" t="s">
        <v>414</v>
      </c>
      <c r="L1094" s="9"/>
      <c r="M1094" s="9"/>
      <c r="N1094" s="9"/>
      <c r="O1094" s="9"/>
      <c r="P1094" s="9" t="s">
        <v>193</v>
      </c>
      <c r="Q1094" s="9"/>
      <c r="S1094" s="14"/>
      <c r="T1094" s="11"/>
      <c r="U1094" s="11"/>
      <c r="V1094" s="17">
        <f>COUNTA(TableAllYears[[#This Row],[Thermal Cycling]:[PID+ (2014)]])</f>
        <v>1</v>
      </c>
      <c r="W1094" s="9" t="s">
        <v>461</v>
      </c>
      <c r="X1094" s="9"/>
      <c r="Y1094" s="9"/>
      <c r="Z1094" s="9"/>
      <c r="AA1094" s="9" t="s">
        <v>30</v>
      </c>
      <c r="AB1094" s="9"/>
      <c r="AC1094" s="9"/>
      <c r="AD1094" s="9"/>
    </row>
    <row r="1095" spans="1:30" x14ac:dyDescent="0.3">
      <c r="A1095">
        <v>2016</v>
      </c>
      <c r="C1095" t="s">
        <v>414</v>
      </c>
      <c r="L1095" s="9"/>
      <c r="M1095" s="9"/>
      <c r="N1095" s="9"/>
      <c r="O1095" s="9"/>
      <c r="P1095" s="9" t="s">
        <v>193</v>
      </c>
      <c r="Q1095" s="9"/>
      <c r="S1095" s="16"/>
      <c r="T1095" s="13"/>
      <c r="U1095" s="13"/>
      <c r="V1095" s="17">
        <f>COUNTA(TableAllYears[[#This Row],[Thermal Cycling]:[PID+ (2014)]])</f>
        <v>1</v>
      </c>
      <c r="W1095" s="9" t="s">
        <v>770</v>
      </c>
      <c r="X1095" s="9"/>
      <c r="Y1095" s="9"/>
      <c r="Z1095" s="9"/>
      <c r="AA1095" s="9" t="s">
        <v>30</v>
      </c>
      <c r="AB1095" s="9"/>
      <c r="AC1095" s="9"/>
      <c r="AD1095" s="9"/>
    </row>
  </sheetData>
  <phoneticPr fontId="2" type="noConversion"/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1CA1-0414-4622-8100-B6B8BB1FC623}">
  <dimension ref="A1:AA248"/>
  <sheetViews>
    <sheetView topLeftCell="B47" zoomScale="80" zoomScaleNormal="80" workbookViewId="0">
      <selection activeCell="B80" sqref="B80"/>
    </sheetView>
  </sheetViews>
  <sheetFormatPr defaultRowHeight="14.4" x14ac:dyDescent="0.3"/>
  <cols>
    <col min="1" max="1" width="15" bestFit="1" customWidth="1"/>
    <col min="2" max="2" width="21.33203125" bestFit="1" customWidth="1"/>
    <col min="3" max="3" width="13.6640625" customWidth="1"/>
    <col min="4" max="5" width="19.33203125" bestFit="1" customWidth="1"/>
    <col min="6" max="7" width="17.21875" bestFit="1" customWidth="1"/>
    <col min="8" max="8" width="17.77734375" bestFit="1" customWidth="1"/>
    <col min="9" max="9" width="13.77734375" bestFit="1" customWidth="1"/>
    <col min="10" max="10" width="15" bestFit="1" customWidth="1"/>
    <col min="11" max="11" width="17.77734375" bestFit="1" customWidth="1"/>
    <col min="12" max="12" width="13.77734375" bestFit="1" customWidth="1"/>
    <col min="13" max="13" width="28.21875" bestFit="1" customWidth="1"/>
    <col min="14" max="14" width="6.88671875" bestFit="1" customWidth="1"/>
    <col min="15" max="15" width="19.33203125" bestFit="1" customWidth="1"/>
    <col min="16" max="16" width="26" bestFit="1" customWidth="1"/>
    <col min="17" max="17" width="29.44140625" bestFit="1" customWidth="1"/>
    <col min="18" max="18" width="13.88671875" bestFit="1" customWidth="1"/>
    <col min="19" max="19" width="26" bestFit="1" customWidth="1"/>
    <col min="20" max="23" width="23.44140625" bestFit="1" customWidth="1"/>
    <col min="24" max="27" width="26.77734375" bestFit="1" customWidth="1"/>
  </cols>
  <sheetData>
    <row r="1" spans="1:27" x14ac:dyDescent="0.3">
      <c r="A1" s="6" t="s">
        <v>5</v>
      </c>
      <c r="B1" s="4" t="s">
        <v>0</v>
      </c>
      <c r="C1" s="4" t="s">
        <v>787</v>
      </c>
      <c r="D1" s="4" t="s">
        <v>788</v>
      </c>
      <c r="E1" s="4" t="s">
        <v>789</v>
      </c>
      <c r="F1" s="4" t="s">
        <v>1</v>
      </c>
      <c r="G1" s="4" t="s">
        <v>2</v>
      </c>
      <c r="H1" s="4" t="s">
        <v>793</v>
      </c>
      <c r="I1" s="4" t="s">
        <v>3</v>
      </c>
      <c r="J1" s="4" t="s">
        <v>792</v>
      </c>
      <c r="K1" s="4" t="s">
        <v>19</v>
      </c>
      <c r="L1" s="4" t="s">
        <v>17</v>
      </c>
      <c r="M1" s="4" t="s">
        <v>18</v>
      </c>
      <c r="N1" s="4" t="s">
        <v>791</v>
      </c>
      <c r="O1" s="4" t="s">
        <v>776</v>
      </c>
      <c r="P1" s="4" t="s">
        <v>775</v>
      </c>
      <c r="Q1" s="4" t="s">
        <v>774</v>
      </c>
      <c r="R1" s="4" t="s">
        <v>777</v>
      </c>
      <c r="S1" s="5" t="s">
        <v>794</v>
      </c>
      <c r="T1" s="4" t="s">
        <v>468</v>
      </c>
      <c r="U1" s="4" t="s">
        <v>469</v>
      </c>
      <c r="V1" s="4" t="s">
        <v>470</v>
      </c>
      <c r="W1" s="4" t="s">
        <v>473</v>
      </c>
      <c r="X1" s="4" t="s">
        <v>472</v>
      </c>
      <c r="Y1" s="4" t="s">
        <v>474</v>
      </c>
      <c r="Z1" s="4" t="s">
        <v>477</v>
      </c>
      <c r="AA1" s="4" t="s">
        <v>485</v>
      </c>
    </row>
    <row r="2" spans="1:27" x14ac:dyDescent="0.3">
      <c r="A2" t="s">
        <v>227</v>
      </c>
      <c r="B2" t="s">
        <v>4</v>
      </c>
      <c r="C2" t="s">
        <v>429</v>
      </c>
      <c r="D2">
        <v>530</v>
      </c>
      <c r="E2">
        <v>575</v>
      </c>
      <c r="F2" t="s">
        <v>11</v>
      </c>
      <c r="G2" t="s">
        <v>13</v>
      </c>
      <c r="H2">
        <v>144</v>
      </c>
      <c r="J2">
        <v>182</v>
      </c>
      <c r="K2" t="s">
        <v>193</v>
      </c>
      <c r="M2" t="s">
        <v>193</v>
      </c>
      <c r="N2" t="s">
        <v>193</v>
      </c>
      <c r="O2" t="s">
        <v>193</v>
      </c>
      <c r="P2" t="s">
        <v>193</v>
      </c>
      <c r="S2">
        <f>COUNTA(Table2023[[#This Row],[Thermal Cycling]:[PAN Performance (2020-)]])</f>
        <v>5</v>
      </c>
      <c r="T2" t="s">
        <v>20</v>
      </c>
      <c r="X2" t="s">
        <v>16</v>
      </c>
    </row>
    <row r="3" spans="1:27" x14ac:dyDescent="0.3">
      <c r="A3" t="s">
        <v>229</v>
      </c>
      <c r="B3" t="s">
        <v>4</v>
      </c>
      <c r="C3" t="s">
        <v>429</v>
      </c>
      <c r="D3">
        <v>530</v>
      </c>
      <c r="E3">
        <v>575</v>
      </c>
      <c r="F3" t="s">
        <v>32</v>
      </c>
      <c r="G3" t="s">
        <v>13</v>
      </c>
      <c r="H3">
        <v>144</v>
      </c>
      <c r="J3">
        <v>182</v>
      </c>
      <c r="K3" t="s">
        <v>193</v>
      </c>
      <c r="N3" t="s">
        <v>193</v>
      </c>
      <c r="O3" t="s">
        <v>193</v>
      </c>
      <c r="S3">
        <f>COUNTA(Table2023[[#This Row],[Thermal Cycling]:[PAN Performance (2020-)]])</f>
        <v>3</v>
      </c>
      <c r="T3" t="s">
        <v>20</v>
      </c>
      <c r="X3" t="s">
        <v>16</v>
      </c>
    </row>
    <row r="4" spans="1:27" x14ac:dyDescent="0.3">
      <c r="A4" t="s">
        <v>228</v>
      </c>
      <c r="B4" t="s">
        <v>4</v>
      </c>
      <c r="C4" t="s">
        <v>429</v>
      </c>
      <c r="D4">
        <v>530</v>
      </c>
      <c r="E4">
        <v>575</v>
      </c>
      <c r="F4" t="s">
        <v>28</v>
      </c>
      <c r="G4" t="s">
        <v>13</v>
      </c>
      <c r="H4">
        <v>144</v>
      </c>
      <c r="J4">
        <v>182</v>
      </c>
      <c r="O4" t="s">
        <v>193</v>
      </c>
      <c r="S4">
        <f>COUNTA(Table2023[[#This Row],[Thermal Cycling]:[PAN Performance (2020-)]])</f>
        <v>1</v>
      </c>
      <c r="T4" t="s">
        <v>20</v>
      </c>
      <c r="X4" t="s">
        <v>16</v>
      </c>
    </row>
    <row r="5" spans="1:27" x14ac:dyDescent="0.3">
      <c r="A5" t="s">
        <v>362</v>
      </c>
      <c r="B5" t="s">
        <v>421</v>
      </c>
      <c r="C5" t="s">
        <v>192</v>
      </c>
      <c r="D5">
        <v>380</v>
      </c>
      <c r="E5">
        <v>425</v>
      </c>
      <c r="F5" t="s">
        <v>32</v>
      </c>
      <c r="G5" t="s">
        <v>13</v>
      </c>
      <c r="H5">
        <v>108</v>
      </c>
      <c r="J5">
        <v>182</v>
      </c>
      <c r="K5" t="s">
        <v>193</v>
      </c>
      <c r="M5" t="s">
        <v>193</v>
      </c>
      <c r="O5" t="s">
        <v>193</v>
      </c>
      <c r="S5">
        <f>COUNTA(Table2023[[#This Row],[Thermal Cycling]:[PAN Performance (2020-)]])</f>
        <v>3</v>
      </c>
      <c r="T5" t="s">
        <v>459</v>
      </c>
      <c r="X5" t="s">
        <v>30</v>
      </c>
    </row>
    <row r="6" spans="1:27" x14ac:dyDescent="0.3">
      <c r="A6" t="s">
        <v>363</v>
      </c>
      <c r="B6" t="s">
        <v>421</v>
      </c>
      <c r="C6" t="s">
        <v>192</v>
      </c>
      <c r="D6">
        <v>380</v>
      </c>
      <c r="E6">
        <v>425</v>
      </c>
      <c r="F6" t="s">
        <v>32</v>
      </c>
      <c r="G6" t="s">
        <v>13</v>
      </c>
      <c r="H6">
        <v>108</v>
      </c>
      <c r="J6">
        <v>182</v>
      </c>
      <c r="K6" t="s">
        <v>193</v>
      </c>
      <c r="M6" t="s">
        <v>193</v>
      </c>
      <c r="O6" t="s">
        <v>193</v>
      </c>
      <c r="S6">
        <f>COUNTA(Table2023[[#This Row],[Thermal Cycling]:[PAN Performance (2020-)]])</f>
        <v>3</v>
      </c>
      <c r="T6" t="s">
        <v>459</v>
      </c>
      <c r="X6" t="s">
        <v>30</v>
      </c>
    </row>
    <row r="7" spans="1:27" x14ac:dyDescent="0.3">
      <c r="A7" t="s">
        <v>364</v>
      </c>
      <c r="B7" t="s">
        <v>421</v>
      </c>
      <c r="C7" t="s">
        <v>430</v>
      </c>
      <c r="D7">
        <v>430</v>
      </c>
      <c r="E7">
        <v>475</v>
      </c>
      <c r="F7" t="s">
        <v>32</v>
      </c>
      <c r="G7" t="s">
        <v>13</v>
      </c>
      <c r="H7">
        <v>120</v>
      </c>
      <c r="J7">
        <v>182</v>
      </c>
      <c r="K7" t="s">
        <v>193</v>
      </c>
      <c r="M7" t="s">
        <v>193</v>
      </c>
      <c r="O7" t="s">
        <v>193</v>
      </c>
      <c r="S7">
        <f>COUNTA(Table2023[[#This Row],[Thermal Cycling]:[PAN Performance (2020-)]])</f>
        <v>3</v>
      </c>
      <c r="T7" t="s">
        <v>459</v>
      </c>
      <c r="X7" t="s">
        <v>30</v>
      </c>
    </row>
    <row r="8" spans="1:27" x14ac:dyDescent="0.3">
      <c r="A8" t="s">
        <v>365</v>
      </c>
      <c r="B8" t="s">
        <v>421</v>
      </c>
      <c r="C8" t="s">
        <v>434</v>
      </c>
      <c r="D8">
        <v>480</v>
      </c>
      <c r="E8">
        <v>525</v>
      </c>
      <c r="F8" t="s">
        <v>32</v>
      </c>
      <c r="G8" t="s">
        <v>13</v>
      </c>
      <c r="H8">
        <v>120</v>
      </c>
      <c r="J8">
        <v>182</v>
      </c>
      <c r="K8" t="s">
        <v>193</v>
      </c>
      <c r="M8" t="s">
        <v>193</v>
      </c>
      <c r="O8" t="s">
        <v>193</v>
      </c>
      <c r="S8">
        <f>COUNTA(Table2023[[#This Row],[Thermal Cycling]:[PAN Performance (2020-)]])</f>
        <v>3</v>
      </c>
      <c r="T8" t="s">
        <v>459</v>
      </c>
      <c r="X8" t="s">
        <v>30</v>
      </c>
    </row>
    <row r="9" spans="1:27" x14ac:dyDescent="0.3">
      <c r="A9" t="s">
        <v>366</v>
      </c>
      <c r="B9" t="s">
        <v>421</v>
      </c>
      <c r="C9" t="s">
        <v>434</v>
      </c>
      <c r="D9">
        <v>480</v>
      </c>
      <c r="E9">
        <v>525</v>
      </c>
      <c r="F9" t="s">
        <v>32</v>
      </c>
      <c r="G9" t="s">
        <v>13</v>
      </c>
      <c r="H9">
        <v>132</v>
      </c>
      <c r="J9">
        <v>182</v>
      </c>
      <c r="K9" t="s">
        <v>193</v>
      </c>
      <c r="M9" t="s">
        <v>193</v>
      </c>
      <c r="O9" t="s">
        <v>193</v>
      </c>
      <c r="S9">
        <f>COUNTA(Table2023[[#This Row],[Thermal Cycling]:[PAN Performance (2020-)]])</f>
        <v>3</v>
      </c>
      <c r="T9" t="s">
        <v>459</v>
      </c>
      <c r="X9" t="s">
        <v>30</v>
      </c>
    </row>
    <row r="10" spans="1:27" x14ac:dyDescent="0.3">
      <c r="A10" t="s">
        <v>367</v>
      </c>
      <c r="B10" t="s">
        <v>421</v>
      </c>
      <c r="C10" t="s">
        <v>434</v>
      </c>
      <c r="D10">
        <v>480</v>
      </c>
      <c r="E10">
        <v>525</v>
      </c>
      <c r="F10" t="s">
        <v>32</v>
      </c>
      <c r="G10" t="s">
        <v>13</v>
      </c>
      <c r="H10">
        <v>132</v>
      </c>
      <c r="J10">
        <v>182</v>
      </c>
      <c r="K10" t="s">
        <v>193</v>
      </c>
      <c r="M10" t="s">
        <v>193</v>
      </c>
      <c r="O10" t="s">
        <v>193</v>
      </c>
      <c r="S10">
        <f>COUNTA(Table2023[[#This Row],[Thermal Cycling]:[PAN Performance (2020-)]])</f>
        <v>3</v>
      </c>
      <c r="T10" t="s">
        <v>459</v>
      </c>
      <c r="X10" t="s">
        <v>30</v>
      </c>
    </row>
    <row r="11" spans="1:27" x14ac:dyDescent="0.3">
      <c r="A11" t="s">
        <v>368</v>
      </c>
      <c r="B11" t="s">
        <v>421</v>
      </c>
      <c r="C11" t="s">
        <v>429</v>
      </c>
      <c r="D11">
        <v>530</v>
      </c>
      <c r="E11">
        <v>575</v>
      </c>
      <c r="F11" t="s">
        <v>32</v>
      </c>
      <c r="G11" t="s">
        <v>13</v>
      </c>
      <c r="H11">
        <v>144</v>
      </c>
      <c r="J11">
        <v>182</v>
      </c>
      <c r="K11" t="s">
        <v>193</v>
      </c>
      <c r="M11" t="s">
        <v>193</v>
      </c>
      <c r="O11" t="s">
        <v>193</v>
      </c>
      <c r="S11">
        <f>COUNTA(Table2023[[#This Row],[Thermal Cycling]:[PAN Performance (2020-)]])</f>
        <v>3</v>
      </c>
      <c r="T11" t="s">
        <v>459</v>
      </c>
      <c r="X11" t="s">
        <v>30</v>
      </c>
    </row>
    <row r="12" spans="1:27" x14ac:dyDescent="0.3">
      <c r="A12" t="s">
        <v>369</v>
      </c>
      <c r="B12" t="s">
        <v>421</v>
      </c>
      <c r="C12" t="s">
        <v>429</v>
      </c>
      <c r="D12">
        <v>530</v>
      </c>
      <c r="E12">
        <v>575</v>
      </c>
      <c r="F12" t="s">
        <v>32</v>
      </c>
      <c r="G12" t="s">
        <v>13</v>
      </c>
      <c r="H12">
        <v>144</v>
      </c>
      <c r="J12">
        <v>182</v>
      </c>
      <c r="K12" t="s">
        <v>193</v>
      </c>
      <c r="M12" t="s">
        <v>193</v>
      </c>
      <c r="O12" t="s">
        <v>193</v>
      </c>
      <c r="S12">
        <f>COUNTA(Table2023[[#This Row],[Thermal Cycling]:[PAN Performance (2020-)]])</f>
        <v>3</v>
      </c>
      <c r="T12" t="s">
        <v>459</v>
      </c>
      <c r="X12" t="s">
        <v>30</v>
      </c>
    </row>
    <row r="13" spans="1:27" x14ac:dyDescent="0.3">
      <c r="A13" t="s">
        <v>371</v>
      </c>
      <c r="B13" t="s">
        <v>422</v>
      </c>
      <c r="C13" t="s">
        <v>430</v>
      </c>
      <c r="D13">
        <v>430</v>
      </c>
      <c r="E13">
        <v>475</v>
      </c>
      <c r="F13" t="s">
        <v>32</v>
      </c>
      <c r="G13" t="s">
        <v>436</v>
      </c>
      <c r="H13">
        <v>108</v>
      </c>
      <c r="J13">
        <v>182</v>
      </c>
      <c r="M13" t="s">
        <v>193</v>
      </c>
      <c r="N13" t="s">
        <v>193</v>
      </c>
      <c r="S13">
        <f>COUNTA(Table2023[[#This Row],[Thermal Cycling]:[PAN Performance (2020-)]])</f>
        <v>2</v>
      </c>
      <c r="T13" t="s">
        <v>460</v>
      </c>
      <c r="X13" t="s">
        <v>30</v>
      </c>
    </row>
    <row r="14" spans="1:27" x14ac:dyDescent="0.3">
      <c r="A14" t="s">
        <v>373</v>
      </c>
      <c r="B14" t="s">
        <v>422</v>
      </c>
      <c r="C14" t="s">
        <v>431</v>
      </c>
      <c r="D14">
        <v>580</v>
      </c>
      <c r="E14">
        <v>625</v>
      </c>
      <c r="F14" t="s">
        <v>32</v>
      </c>
      <c r="G14" t="s">
        <v>436</v>
      </c>
      <c r="H14">
        <v>144</v>
      </c>
      <c r="J14">
        <v>182</v>
      </c>
      <c r="M14" t="s">
        <v>193</v>
      </c>
      <c r="N14" t="s">
        <v>193</v>
      </c>
      <c r="S14">
        <f>COUNTA(Table2023[[#This Row],[Thermal Cycling]:[PAN Performance (2020-)]])</f>
        <v>2</v>
      </c>
      <c r="T14" t="s">
        <v>460</v>
      </c>
      <c r="X14" t="s">
        <v>30</v>
      </c>
    </row>
    <row r="15" spans="1:27" x14ac:dyDescent="0.3">
      <c r="A15" t="s">
        <v>370</v>
      </c>
      <c r="B15" t="s">
        <v>422</v>
      </c>
      <c r="C15" t="s">
        <v>430</v>
      </c>
      <c r="D15">
        <v>430</v>
      </c>
      <c r="E15">
        <v>475</v>
      </c>
      <c r="F15" t="s">
        <v>32</v>
      </c>
      <c r="G15" t="s">
        <v>436</v>
      </c>
      <c r="H15">
        <v>108</v>
      </c>
      <c r="J15">
        <v>182</v>
      </c>
      <c r="N15" t="s">
        <v>193</v>
      </c>
      <c r="S15">
        <f>COUNTA(Table2023[[#This Row],[Thermal Cycling]:[PAN Performance (2020-)]])</f>
        <v>1</v>
      </c>
      <c r="T15" t="s">
        <v>460</v>
      </c>
      <c r="X15" t="s">
        <v>30</v>
      </c>
    </row>
    <row r="16" spans="1:27" x14ac:dyDescent="0.3">
      <c r="A16" t="s">
        <v>372</v>
      </c>
      <c r="B16" t="s">
        <v>422</v>
      </c>
      <c r="C16" t="s">
        <v>431</v>
      </c>
      <c r="D16">
        <v>580</v>
      </c>
      <c r="E16">
        <v>625</v>
      </c>
      <c r="F16" t="s">
        <v>32</v>
      </c>
      <c r="G16" t="s">
        <v>436</v>
      </c>
      <c r="H16">
        <v>144</v>
      </c>
      <c r="J16">
        <v>182</v>
      </c>
      <c r="N16" t="s">
        <v>193</v>
      </c>
      <c r="S16">
        <f>COUNTA(Table2023[[#This Row],[Thermal Cycling]:[PAN Performance (2020-)]])</f>
        <v>1</v>
      </c>
      <c r="T16" t="s">
        <v>460</v>
      </c>
      <c r="X16" t="s">
        <v>30</v>
      </c>
    </row>
    <row r="17" spans="1:25" x14ac:dyDescent="0.3">
      <c r="A17" t="s">
        <v>378</v>
      </c>
      <c r="B17" t="s">
        <v>423</v>
      </c>
      <c r="C17" t="s">
        <v>432</v>
      </c>
      <c r="D17">
        <v>630</v>
      </c>
      <c r="E17">
        <v>675</v>
      </c>
      <c r="F17" t="s">
        <v>28</v>
      </c>
      <c r="G17" t="s">
        <v>141</v>
      </c>
      <c r="H17">
        <v>120</v>
      </c>
      <c r="J17">
        <v>210</v>
      </c>
      <c r="K17" t="s">
        <v>193</v>
      </c>
      <c r="L17" t="s">
        <v>193</v>
      </c>
      <c r="M17" t="s">
        <v>193</v>
      </c>
      <c r="N17" t="s">
        <v>193</v>
      </c>
      <c r="O17" t="s">
        <v>193</v>
      </c>
      <c r="S17">
        <f>COUNTA(Table2023[[#This Row],[Thermal Cycling]:[PAN Performance (2020-)]])</f>
        <v>5</v>
      </c>
      <c r="T17" t="s">
        <v>445</v>
      </c>
      <c r="X17" t="s">
        <v>30</v>
      </c>
    </row>
    <row r="18" spans="1:25" x14ac:dyDescent="0.3">
      <c r="A18" t="s">
        <v>379</v>
      </c>
      <c r="B18" t="s">
        <v>423</v>
      </c>
      <c r="C18" t="s">
        <v>435</v>
      </c>
      <c r="D18">
        <v>675</v>
      </c>
      <c r="F18" t="s">
        <v>28</v>
      </c>
      <c r="G18" t="s">
        <v>141</v>
      </c>
      <c r="H18">
        <v>132</v>
      </c>
      <c r="J18">
        <v>210</v>
      </c>
      <c r="K18" t="s">
        <v>193</v>
      </c>
      <c r="L18" t="s">
        <v>193</v>
      </c>
      <c r="M18" t="s">
        <v>193</v>
      </c>
      <c r="N18" t="s">
        <v>193</v>
      </c>
      <c r="O18" t="s">
        <v>193</v>
      </c>
      <c r="S18">
        <f>COUNTA(Table2023[[#This Row],[Thermal Cycling]:[PAN Performance (2020-)]])</f>
        <v>5</v>
      </c>
      <c r="T18" t="s">
        <v>445</v>
      </c>
      <c r="X18" t="s">
        <v>30</v>
      </c>
    </row>
    <row r="19" spans="1:25" x14ac:dyDescent="0.3">
      <c r="A19" t="s">
        <v>374</v>
      </c>
      <c r="B19" t="s">
        <v>423</v>
      </c>
      <c r="C19" t="s">
        <v>192</v>
      </c>
      <c r="D19">
        <v>380</v>
      </c>
      <c r="E19">
        <v>425</v>
      </c>
      <c r="F19" t="s">
        <v>28</v>
      </c>
      <c r="G19" t="s">
        <v>141</v>
      </c>
      <c r="H19">
        <v>80</v>
      </c>
      <c r="J19">
        <v>210</v>
      </c>
      <c r="K19" t="s">
        <v>193</v>
      </c>
      <c r="L19" t="s">
        <v>193</v>
      </c>
      <c r="N19" t="s">
        <v>193</v>
      </c>
      <c r="O19" t="s">
        <v>193</v>
      </c>
      <c r="S19">
        <f>COUNTA(Table2023[[#This Row],[Thermal Cycling]:[PAN Performance (2020-)]])</f>
        <v>4</v>
      </c>
      <c r="T19" t="s">
        <v>445</v>
      </c>
      <c r="X19" t="s">
        <v>30</v>
      </c>
    </row>
    <row r="20" spans="1:25" x14ac:dyDescent="0.3">
      <c r="A20" t="s">
        <v>375</v>
      </c>
      <c r="B20" t="s">
        <v>423</v>
      </c>
      <c r="C20" t="s">
        <v>430</v>
      </c>
      <c r="D20">
        <v>430</v>
      </c>
      <c r="E20">
        <v>475</v>
      </c>
      <c r="F20" t="s">
        <v>28</v>
      </c>
      <c r="G20" t="s">
        <v>141</v>
      </c>
      <c r="H20">
        <v>90</v>
      </c>
      <c r="J20">
        <v>210</v>
      </c>
      <c r="K20" t="s">
        <v>193</v>
      </c>
      <c r="L20" t="s">
        <v>193</v>
      </c>
      <c r="N20" t="s">
        <v>193</v>
      </c>
      <c r="O20" t="s">
        <v>193</v>
      </c>
      <c r="S20">
        <f>COUNTA(Table2023[[#This Row],[Thermal Cycling]:[PAN Performance (2020-)]])</f>
        <v>4</v>
      </c>
      <c r="T20" t="s">
        <v>445</v>
      </c>
      <c r="X20" t="s">
        <v>30</v>
      </c>
    </row>
    <row r="21" spans="1:25" x14ac:dyDescent="0.3">
      <c r="A21" t="s">
        <v>376</v>
      </c>
      <c r="B21" t="s">
        <v>423</v>
      </c>
      <c r="C21" t="s">
        <v>434</v>
      </c>
      <c r="D21">
        <v>480</v>
      </c>
      <c r="E21">
        <v>525</v>
      </c>
      <c r="F21" t="s">
        <v>28</v>
      </c>
      <c r="G21" t="s">
        <v>141</v>
      </c>
      <c r="H21">
        <v>100</v>
      </c>
      <c r="J21">
        <v>210</v>
      </c>
      <c r="K21" t="s">
        <v>193</v>
      </c>
      <c r="L21" t="s">
        <v>193</v>
      </c>
      <c r="N21" t="s">
        <v>193</v>
      </c>
      <c r="O21" t="s">
        <v>193</v>
      </c>
      <c r="S21">
        <f>COUNTA(Table2023[[#This Row],[Thermal Cycling]:[PAN Performance (2020-)]])</f>
        <v>4</v>
      </c>
      <c r="T21" t="s">
        <v>445</v>
      </c>
      <c r="X21" t="s">
        <v>30</v>
      </c>
    </row>
    <row r="22" spans="1:25" x14ac:dyDescent="0.3">
      <c r="A22" t="s">
        <v>377</v>
      </c>
      <c r="B22" t="s">
        <v>423</v>
      </c>
      <c r="C22" t="s">
        <v>429</v>
      </c>
      <c r="D22">
        <v>530</v>
      </c>
      <c r="E22">
        <v>575</v>
      </c>
      <c r="F22" t="s">
        <v>28</v>
      </c>
      <c r="G22" t="s">
        <v>141</v>
      </c>
      <c r="H22">
        <v>110</v>
      </c>
      <c r="J22">
        <v>210</v>
      </c>
      <c r="K22" t="s">
        <v>193</v>
      </c>
      <c r="L22" t="s">
        <v>193</v>
      </c>
      <c r="N22" t="s">
        <v>193</v>
      </c>
      <c r="O22" t="s">
        <v>193</v>
      </c>
      <c r="S22">
        <f>COUNTA(Table2023[[#This Row],[Thermal Cycling]:[PAN Performance (2020-)]])</f>
        <v>4</v>
      </c>
      <c r="T22" t="s">
        <v>445</v>
      </c>
      <c r="X22" t="s">
        <v>30</v>
      </c>
    </row>
    <row r="23" spans="1:25" x14ac:dyDescent="0.3">
      <c r="A23" t="s">
        <v>223</v>
      </c>
      <c r="B23" t="s">
        <v>21</v>
      </c>
      <c r="C23" t="s">
        <v>429</v>
      </c>
      <c r="D23">
        <v>530</v>
      </c>
      <c r="E23">
        <v>575</v>
      </c>
      <c r="F23" t="s">
        <v>28</v>
      </c>
      <c r="G23" t="s">
        <v>55</v>
      </c>
      <c r="H23">
        <v>144</v>
      </c>
      <c r="J23">
        <v>182</v>
      </c>
      <c r="L23" t="s">
        <v>193</v>
      </c>
      <c r="M23" t="s">
        <v>193</v>
      </c>
      <c r="O23" t="s">
        <v>193</v>
      </c>
      <c r="P23" t="s">
        <v>193</v>
      </c>
      <c r="S23">
        <f>COUNTA(Table2023[[#This Row],[Thermal Cycling]:[PAN Performance (2020-)]])</f>
        <v>4</v>
      </c>
      <c r="T23" t="s">
        <v>466</v>
      </c>
      <c r="U23" t="s">
        <v>480</v>
      </c>
      <c r="X23" t="s">
        <v>30</v>
      </c>
      <c r="Y23" t="s">
        <v>30</v>
      </c>
    </row>
    <row r="24" spans="1:25" x14ac:dyDescent="0.3">
      <c r="A24" t="s">
        <v>22</v>
      </c>
      <c r="B24" t="s">
        <v>21</v>
      </c>
      <c r="C24" t="s">
        <v>431</v>
      </c>
      <c r="D24">
        <v>580</v>
      </c>
      <c r="E24">
        <v>625</v>
      </c>
      <c r="F24" t="s">
        <v>28</v>
      </c>
      <c r="G24" t="s">
        <v>13</v>
      </c>
      <c r="H24">
        <v>120</v>
      </c>
      <c r="J24">
        <v>210</v>
      </c>
      <c r="K24" t="s">
        <v>193</v>
      </c>
      <c r="M24" t="s">
        <v>193</v>
      </c>
      <c r="N24" t="s">
        <v>193</v>
      </c>
      <c r="O24" t="s">
        <v>193</v>
      </c>
      <c r="S24">
        <f>COUNTA(Table2023[[#This Row],[Thermal Cycling]:[PAN Performance (2020-)]])</f>
        <v>4</v>
      </c>
      <c r="T24" t="s">
        <v>466</v>
      </c>
      <c r="U24" t="s">
        <v>480</v>
      </c>
      <c r="X24" t="s">
        <v>30</v>
      </c>
      <c r="Y24" t="s">
        <v>30</v>
      </c>
    </row>
    <row r="25" spans="1:25" x14ac:dyDescent="0.3">
      <c r="A25" t="s">
        <v>24</v>
      </c>
      <c r="B25" t="s">
        <v>21</v>
      </c>
      <c r="C25" t="s">
        <v>432</v>
      </c>
      <c r="D25">
        <v>630</v>
      </c>
      <c r="E25">
        <v>675</v>
      </c>
      <c r="F25" t="s">
        <v>28</v>
      </c>
      <c r="G25" t="s">
        <v>13</v>
      </c>
      <c r="H25">
        <v>132</v>
      </c>
      <c r="J25">
        <v>210</v>
      </c>
      <c r="K25" t="s">
        <v>193</v>
      </c>
      <c r="M25" t="s">
        <v>193</v>
      </c>
      <c r="N25" t="s">
        <v>193</v>
      </c>
      <c r="O25" t="s">
        <v>193</v>
      </c>
      <c r="S25">
        <f>COUNTA(Table2023[[#This Row],[Thermal Cycling]:[PAN Performance (2020-)]])</f>
        <v>4</v>
      </c>
      <c r="T25" t="s">
        <v>466</v>
      </c>
      <c r="U25" t="s">
        <v>480</v>
      </c>
      <c r="X25" t="s">
        <v>30</v>
      </c>
      <c r="Y25" t="s">
        <v>30</v>
      </c>
    </row>
    <row r="26" spans="1:25" x14ac:dyDescent="0.3">
      <c r="A26" t="s">
        <v>215</v>
      </c>
      <c r="B26" t="s">
        <v>21</v>
      </c>
      <c r="C26" t="s">
        <v>192</v>
      </c>
      <c r="D26">
        <v>380</v>
      </c>
      <c r="E26">
        <v>425</v>
      </c>
      <c r="F26" t="s">
        <v>28</v>
      </c>
      <c r="G26" t="s">
        <v>55</v>
      </c>
      <c r="H26">
        <v>108</v>
      </c>
      <c r="J26">
        <v>182</v>
      </c>
      <c r="L26" t="s">
        <v>193</v>
      </c>
      <c r="M26" t="s">
        <v>193</v>
      </c>
      <c r="O26" t="s">
        <v>193</v>
      </c>
      <c r="S26">
        <f>COUNTA(Table2023[[#This Row],[Thermal Cycling]:[PAN Performance (2020-)]])</f>
        <v>3</v>
      </c>
      <c r="T26" t="s">
        <v>466</v>
      </c>
      <c r="U26" t="s">
        <v>480</v>
      </c>
      <c r="X26" t="s">
        <v>30</v>
      </c>
      <c r="Y26" t="s">
        <v>30</v>
      </c>
    </row>
    <row r="27" spans="1:25" x14ac:dyDescent="0.3">
      <c r="A27" t="s">
        <v>219</v>
      </c>
      <c r="B27" t="s">
        <v>21</v>
      </c>
      <c r="C27" t="s">
        <v>430</v>
      </c>
      <c r="D27">
        <v>430</v>
      </c>
      <c r="E27">
        <v>475</v>
      </c>
      <c r="F27" t="s">
        <v>28</v>
      </c>
      <c r="G27" t="s">
        <v>55</v>
      </c>
      <c r="H27">
        <v>120</v>
      </c>
      <c r="J27">
        <v>182</v>
      </c>
      <c r="L27" t="s">
        <v>193</v>
      </c>
      <c r="M27" t="s">
        <v>193</v>
      </c>
      <c r="O27" t="s">
        <v>193</v>
      </c>
      <c r="S27">
        <f>COUNTA(Table2023[[#This Row],[Thermal Cycling]:[PAN Performance (2020-)]])</f>
        <v>3</v>
      </c>
      <c r="T27" t="s">
        <v>466</v>
      </c>
      <c r="U27" t="s">
        <v>480</v>
      </c>
      <c r="X27" t="s">
        <v>30</v>
      </c>
      <c r="Y27" t="s">
        <v>30</v>
      </c>
    </row>
    <row r="28" spans="1:25" x14ac:dyDescent="0.3">
      <c r="A28" t="s">
        <v>225</v>
      </c>
      <c r="B28" t="s">
        <v>21</v>
      </c>
      <c r="C28" t="s">
        <v>431</v>
      </c>
      <c r="D28">
        <v>580</v>
      </c>
      <c r="E28">
        <v>625</v>
      </c>
      <c r="F28" t="s">
        <v>28</v>
      </c>
      <c r="G28" t="s">
        <v>55</v>
      </c>
      <c r="H28">
        <v>156</v>
      </c>
      <c r="J28">
        <v>182</v>
      </c>
      <c r="L28" t="s">
        <v>193</v>
      </c>
      <c r="M28" t="s">
        <v>193</v>
      </c>
      <c r="O28" t="s">
        <v>193</v>
      </c>
      <c r="S28">
        <f>COUNTA(Table2023[[#This Row],[Thermal Cycling]:[PAN Performance (2020-)]])</f>
        <v>3</v>
      </c>
      <c r="T28" t="s">
        <v>466</v>
      </c>
      <c r="U28" t="s">
        <v>480</v>
      </c>
      <c r="X28" t="s">
        <v>30</v>
      </c>
      <c r="Y28" t="s">
        <v>30</v>
      </c>
    </row>
    <row r="29" spans="1:25" x14ac:dyDescent="0.3">
      <c r="A29" t="s">
        <v>216</v>
      </c>
      <c r="B29" t="s">
        <v>21</v>
      </c>
      <c r="C29" t="s">
        <v>192</v>
      </c>
      <c r="D29">
        <v>380</v>
      </c>
      <c r="E29">
        <v>425</v>
      </c>
      <c r="F29" t="s">
        <v>53</v>
      </c>
      <c r="G29" t="s">
        <v>55</v>
      </c>
      <c r="H29">
        <v>108</v>
      </c>
      <c r="J29">
        <v>182</v>
      </c>
      <c r="L29" t="s">
        <v>193</v>
      </c>
      <c r="O29" t="s">
        <v>193</v>
      </c>
      <c r="S29">
        <f>COUNTA(Table2023[[#This Row],[Thermal Cycling]:[PAN Performance (2020-)]])</f>
        <v>2</v>
      </c>
      <c r="T29" t="s">
        <v>466</v>
      </c>
      <c r="U29" t="s">
        <v>480</v>
      </c>
      <c r="X29" t="s">
        <v>30</v>
      </c>
      <c r="Y29" t="s">
        <v>30</v>
      </c>
    </row>
    <row r="30" spans="1:25" x14ac:dyDescent="0.3">
      <c r="A30" t="s">
        <v>217</v>
      </c>
      <c r="B30" t="s">
        <v>21</v>
      </c>
      <c r="C30" t="s">
        <v>192</v>
      </c>
      <c r="D30">
        <v>380</v>
      </c>
      <c r="E30">
        <v>425</v>
      </c>
      <c r="F30" t="s">
        <v>28</v>
      </c>
      <c r="G30" t="s">
        <v>55</v>
      </c>
      <c r="H30">
        <v>108</v>
      </c>
      <c r="J30">
        <v>182</v>
      </c>
      <c r="L30" t="s">
        <v>193</v>
      </c>
      <c r="O30" t="s">
        <v>193</v>
      </c>
      <c r="S30">
        <f>COUNTA(Table2023[[#This Row],[Thermal Cycling]:[PAN Performance (2020-)]])</f>
        <v>2</v>
      </c>
      <c r="T30" t="s">
        <v>466</v>
      </c>
      <c r="U30" t="s">
        <v>480</v>
      </c>
      <c r="X30" t="s">
        <v>30</v>
      </c>
      <c r="Y30" t="s">
        <v>30</v>
      </c>
    </row>
    <row r="31" spans="1:25" x14ac:dyDescent="0.3">
      <c r="A31" t="s">
        <v>220</v>
      </c>
      <c r="B31" t="s">
        <v>21</v>
      </c>
      <c r="C31" t="s">
        <v>430</v>
      </c>
      <c r="D31">
        <v>430</v>
      </c>
      <c r="E31">
        <v>475</v>
      </c>
      <c r="F31" t="s">
        <v>53</v>
      </c>
      <c r="G31" t="s">
        <v>55</v>
      </c>
      <c r="H31">
        <v>120</v>
      </c>
      <c r="J31">
        <v>182</v>
      </c>
      <c r="L31" t="s">
        <v>193</v>
      </c>
      <c r="O31" t="s">
        <v>193</v>
      </c>
      <c r="S31">
        <f>COUNTA(Table2023[[#This Row],[Thermal Cycling]:[PAN Performance (2020-)]])</f>
        <v>2</v>
      </c>
      <c r="T31" t="s">
        <v>466</v>
      </c>
      <c r="U31" t="s">
        <v>480</v>
      </c>
      <c r="X31" t="s">
        <v>30</v>
      </c>
      <c r="Y31" t="s">
        <v>30</v>
      </c>
    </row>
    <row r="32" spans="1:25" x14ac:dyDescent="0.3">
      <c r="A32" t="s">
        <v>214</v>
      </c>
      <c r="B32" t="s">
        <v>21</v>
      </c>
      <c r="C32" t="s">
        <v>192</v>
      </c>
      <c r="D32">
        <v>380</v>
      </c>
      <c r="E32">
        <v>425</v>
      </c>
      <c r="F32" t="s">
        <v>32</v>
      </c>
      <c r="G32" t="s">
        <v>55</v>
      </c>
      <c r="H32">
        <v>108</v>
      </c>
      <c r="J32">
        <v>182</v>
      </c>
      <c r="O32" t="s">
        <v>193</v>
      </c>
      <c r="S32">
        <f>COUNTA(Table2023[[#This Row],[Thermal Cycling]:[PAN Performance (2020-)]])</f>
        <v>1</v>
      </c>
      <c r="T32" t="s">
        <v>466</v>
      </c>
      <c r="U32" t="s">
        <v>480</v>
      </c>
      <c r="X32" t="s">
        <v>30</v>
      </c>
      <c r="Y32" t="s">
        <v>30</v>
      </c>
    </row>
    <row r="33" spans="1:25" x14ac:dyDescent="0.3">
      <c r="A33" t="s">
        <v>218</v>
      </c>
      <c r="B33" t="s">
        <v>21</v>
      </c>
      <c r="C33" t="s">
        <v>192</v>
      </c>
      <c r="D33">
        <v>380</v>
      </c>
      <c r="E33">
        <v>425</v>
      </c>
      <c r="F33" t="s">
        <v>32</v>
      </c>
      <c r="G33" t="s">
        <v>55</v>
      </c>
      <c r="H33">
        <v>108</v>
      </c>
      <c r="J33">
        <v>182</v>
      </c>
      <c r="O33" t="s">
        <v>193</v>
      </c>
      <c r="S33">
        <f>COUNTA(Table2023[[#This Row],[Thermal Cycling]:[PAN Performance (2020-)]])</f>
        <v>1</v>
      </c>
      <c r="T33" t="s">
        <v>466</v>
      </c>
      <c r="U33" t="s">
        <v>480</v>
      </c>
      <c r="X33" t="s">
        <v>30</v>
      </c>
      <c r="Y33" t="s">
        <v>30</v>
      </c>
    </row>
    <row r="34" spans="1:25" x14ac:dyDescent="0.3">
      <c r="A34" t="s">
        <v>23</v>
      </c>
      <c r="B34" t="s">
        <v>21</v>
      </c>
      <c r="C34" t="s">
        <v>431</v>
      </c>
      <c r="D34">
        <v>580</v>
      </c>
      <c r="E34">
        <v>625</v>
      </c>
      <c r="F34" t="s">
        <v>32</v>
      </c>
      <c r="G34" t="s">
        <v>13</v>
      </c>
      <c r="H34">
        <v>120</v>
      </c>
      <c r="J34">
        <v>210</v>
      </c>
      <c r="O34" t="s">
        <v>193</v>
      </c>
      <c r="S34">
        <f>COUNTA(Table2023[[#This Row],[Thermal Cycling]:[PAN Performance (2020-)]])</f>
        <v>1</v>
      </c>
      <c r="T34" t="s">
        <v>466</v>
      </c>
      <c r="U34" t="s">
        <v>480</v>
      </c>
      <c r="X34" t="s">
        <v>30</v>
      </c>
      <c r="Y34" t="s">
        <v>30</v>
      </c>
    </row>
    <row r="35" spans="1:25" x14ac:dyDescent="0.3">
      <c r="A35" t="s">
        <v>221</v>
      </c>
      <c r="B35" t="s">
        <v>21</v>
      </c>
      <c r="C35" t="s">
        <v>430</v>
      </c>
      <c r="D35">
        <v>430</v>
      </c>
      <c r="E35">
        <v>475</v>
      </c>
      <c r="F35" t="s">
        <v>32</v>
      </c>
      <c r="G35" t="s">
        <v>55</v>
      </c>
      <c r="H35">
        <v>120</v>
      </c>
      <c r="J35">
        <v>182</v>
      </c>
      <c r="O35" t="s">
        <v>193</v>
      </c>
      <c r="S35">
        <f>COUNTA(Table2023[[#This Row],[Thermal Cycling]:[PAN Performance (2020-)]])</f>
        <v>1</v>
      </c>
      <c r="T35" t="s">
        <v>466</v>
      </c>
      <c r="U35" t="s">
        <v>480</v>
      </c>
      <c r="X35" t="s">
        <v>30</v>
      </c>
      <c r="Y35" t="s">
        <v>30</v>
      </c>
    </row>
    <row r="36" spans="1:25" x14ac:dyDescent="0.3">
      <c r="A36" t="s">
        <v>222</v>
      </c>
      <c r="B36" t="s">
        <v>21</v>
      </c>
      <c r="C36" t="s">
        <v>432</v>
      </c>
      <c r="D36">
        <v>630</v>
      </c>
      <c r="E36">
        <v>675</v>
      </c>
      <c r="F36" t="s">
        <v>32</v>
      </c>
      <c r="G36" t="s">
        <v>13</v>
      </c>
      <c r="H36">
        <v>132</v>
      </c>
      <c r="J36">
        <v>210</v>
      </c>
      <c r="O36" t="s">
        <v>193</v>
      </c>
      <c r="S36">
        <f>COUNTA(Table2023[[#This Row],[Thermal Cycling]:[PAN Performance (2020-)]])</f>
        <v>1</v>
      </c>
      <c r="T36" t="s">
        <v>466</v>
      </c>
      <c r="U36" t="s">
        <v>480</v>
      </c>
      <c r="X36" t="s">
        <v>30</v>
      </c>
      <c r="Y36" t="s">
        <v>30</v>
      </c>
    </row>
    <row r="37" spans="1:25" x14ac:dyDescent="0.3">
      <c r="A37" t="s">
        <v>224</v>
      </c>
      <c r="B37" t="s">
        <v>21</v>
      </c>
      <c r="C37" t="s">
        <v>429</v>
      </c>
      <c r="D37">
        <v>530</v>
      </c>
      <c r="E37">
        <v>575</v>
      </c>
      <c r="F37" t="s">
        <v>32</v>
      </c>
      <c r="G37" t="s">
        <v>55</v>
      </c>
      <c r="H37">
        <v>144</v>
      </c>
      <c r="J37">
        <v>182</v>
      </c>
      <c r="O37" t="s">
        <v>193</v>
      </c>
      <c r="S37">
        <f>COUNTA(Table2023[[#This Row],[Thermal Cycling]:[PAN Performance (2020-)]])</f>
        <v>1</v>
      </c>
      <c r="T37" t="s">
        <v>466</v>
      </c>
      <c r="U37" t="s">
        <v>480</v>
      </c>
      <c r="X37" t="s">
        <v>30</v>
      </c>
      <c r="Y37" t="s">
        <v>30</v>
      </c>
    </row>
    <row r="38" spans="1:25" x14ac:dyDescent="0.3">
      <c r="A38" t="s">
        <v>226</v>
      </c>
      <c r="B38" t="s">
        <v>21</v>
      </c>
      <c r="C38" t="s">
        <v>431</v>
      </c>
      <c r="D38">
        <v>580</v>
      </c>
      <c r="E38">
        <v>625</v>
      </c>
      <c r="F38" t="s">
        <v>32</v>
      </c>
      <c r="G38" t="s">
        <v>55</v>
      </c>
      <c r="H38">
        <v>156</v>
      </c>
      <c r="J38">
        <v>182</v>
      </c>
      <c r="O38" t="s">
        <v>193</v>
      </c>
      <c r="S38">
        <f>COUNTA(Table2023[[#This Row],[Thermal Cycling]:[PAN Performance (2020-)]])</f>
        <v>1</v>
      </c>
      <c r="T38" t="s">
        <v>466</v>
      </c>
      <c r="U38" t="s">
        <v>480</v>
      </c>
      <c r="X38" t="s">
        <v>30</v>
      </c>
      <c r="Y38" t="s">
        <v>30</v>
      </c>
    </row>
    <row r="39" spans="1:25" x14ac:dyDescent="0.3">
      <c r="A39" t="s">
        <v>248</v>
      </c>
      <c r="B39" t="s">
        <v>411</v>
      </c>
      <c r="C39" t="s">
        <v>192</v>
      </c>
      <c r="D39">
        <v>380</v>
      </c>
      <c r="E39">
        <v>425</v>
      </c>
      <c r="F39" t="s">
        <v>32</v>
      </c>
      <c r="G39" t="s">
        <v>13</v>
      </c>
      <c r="H39">
        <v>108</v>
      </c>
      <c r="J39">
        <v>182</v>
      </c>
      <c r="M39" t="s">
        <v>193</v>
      </c>
      <c r="N39" t="s">
        <v>193</v>
      </c>
      <c r="S39">
        <f>COUNTA(Table2023[[#This Row],[Thermal Cycling]:[PAN Performance (2020-)]])</f>
        <v>2</v>
      </c>
      <c r="T39" t="s">
        <v>447</v>
      </c>
      <c r="X39" t="s">
        <v>45</v>
      </c>
    </row>
    <row r="40" spans="1:25" x14ac:dyDescent="0.3">
      <c r="A40" t="s">
        <v>249</v>
      </c>
      <c r="B40" t="s">
        <v>411</v>
      </c>
      <c r="C40" t="s">
        <v>192</v>
      </c>
      <c r="D40">
        <v>380</v>
      </c>
      <c r="E40">
        <v>425</v>
      </c>
      <c r="F40" t="s">
        <v>28</v>
      </c>
      <c r="G40" t="s">
        <v>13</v>
      </c>
      <c r="H40">
        <v>108</v>
      </c>
      <c r="J40">
        <v>182</v>
      </c>
      <c r="M40" t="s">
        <v>193</v>
      </c>
      <c r="N40" t="s">
        <v>193</v>
      </c>
      <c r="S40">
        <f>COUNTA(Table2023[[#This Row],[Thermal Cycling]:[PAN Performance (2020-)]])</f>
        <v>2</v>
      </c>
      <c r="T40" t="s">
        <v>447</v>
      </c>
      <c r="X40" t="s">
        <v>45</v>
      </c>
    </row>
    <row r="41" spans="1:25" x14ac:dyDescent="0.3">
      <c r="A41" t="s">
        <v>250</v>
      </c>
      <c r="B41" t="s">
        <v>411</v>
      </c>
      <c r="C41" t="s">
        <v>430</v>
      </c>
      <c r="D41">
        <v>430</v>
      </c>
      <c r="E41">
        <v>475</v>
      </c>
      <c r="F41" t="s">
        <v>32</v>
      </c>
      <c r="G41" t="s">
        <v>13</v>
      </c>
      <c r="H41">
        <v>120</v>
      </c>
      <c r="J41">
        <v>182</v>
      </c>
      <c r="M41" t="s">
        <v>193</v>
      </c>
      <c r="N41" t="s">
        <v>193</v>
      </c>
      <c r="S41">
        <f>COUNTA(Table2023[[#This Row],[Thermal Cycling]:[PAN Performance (2020-)]])</f>
        <v>2</v>
      </c>
      <c r="T41" t="s">
        <v>447</v>
      </c>
      <c r="X41" t="s">
        <v>45</v>
      </c>
    </row>
    <row r="42" spans="1:25" x14ac:dyDescent="0.3">
      <c r="A42" t="s">
        <v>39</v>
      </c>
      <c r="B42" t="s">
        <v>411</v>
      </c>
      <c r="C42" t="s">
        <v>430</v>
      </c>
      <c r="D42">
        <v>430</v>
      </c>
      <c r="E42">
        <v>475</v>
      </c>
      <c r="F42" t="s">
        <v>11</v>
      </c>
      <c r="G42" t="s">
        <v>13</v>
      </c>
      <c r="H42">
        <v>120</v>
      </c>
      <c r="J42">
        <v>182</v>
      </c>
      <c r="M42" t="s">
        <v>193</v>
      </c>
      <c r="N42" t="s">
        <v>193</v>
      </c>
      <c r="S42">
        <f>COUNTA(Table2023[[#This Row],[Thermal Cycling]:[PAN Performance (2020-)]])</f>
        <v>2</v>
      </c>
      <c r="T42" t="s">
        <v>447</v>
      </c>
      <c r="X42" t="s">
        <v>45</v>
      </c>
    </row>
    <row r="43" spans="1:25" x14ac:dyDescent="0.3">
      <c r="A43" t="s">
        <v>40</v>
      </c>
      <c r="B43" t="s">
        <v>411</v>
      </c>
      <c r="C43" t="s">
        <v>430</v>
      </c>
      <c r="D43">
        <v>430</v>
      </c>
      <c r="E43">
        <v>475</v>
      </c>
      <c r="F43" t="s">
        <v>28</v>
      </c>
      <c r="G43" t="s">
        <v>13</v>
      </c>
      <c r="H43">
        <v>120</v>
      </c>
      <c r="J43">
        <v>182</v>
      </c>
      <c r="M43" t="s">
        <v>193</v>
      </c>
      <c r="N43" t="s">
        <v>193</v>
      </c>
      <c r="S43">
        <f>COUNTA(Table2023[[#This Row],[Thermal Cycling]:[PAN Performance (2020-)]])</f>
        <v>2</v>
      </c>
      <c r="T43" t="s">
        <v>447</v>
      </c>
      <c r="X43" t="s">
        <v>45</v>
      </c>
    </row>
    <row r="44" spans="1:25" x14ac:dyDescent="0.3">
      <c r="A44" t="s">
        <v>251</v>
      </c>
      <c r="B44" t="s">
        <v>411</v>
      </c>
      <c r="C44" t="s">
        <v>429</v>
      </c>
      <c r="D44">
        <v>530</v>
      </c>
      <c r="E44">
        <v>575</v>
      </c>
      <c r="F44" t="s">
        <v>32</v>
      </c>
      <c r="G44" t="s">
        <v>13</v>
      </c>
      <c r="H44">
        <v>144</v>
      </c>
      <c r="J44">
        <v>182</v>
      </c>
      <c r="M44" t="s">
        <v>193</v>
      </c>
      <c r="N44" t="s">
        <v>193</v>
      </c>
      <c r="S44">
        <f>COUNTA(Table2023[[#This Row],[Thermal Cycling]:[PAN Performance (2020-)]])</f>
        <v>2</v>
      </c>
      <c r="T44" t="s">
        <v>447</v>
      </c>
      <c r="X44" t="s">
        <v>45</v>
      </c>
    </row>
    <row r="45" spans="1:25" x14ac:dyDescent="0.3">
      <c r="A45" t="s">
        <v>41</v>
      </c>
      <c r="B45" t="s">
        <v>411</v>
      </c>
      <c r="C45" t="s">
        <v>429</v>
      </c>
      <c r="D45">
        <v>530</v>
      </c>
      <c r="E45">
        <v>575</v>
      </c>
      <c r="F45" t="s">
        <v>11</v>
      </c>
      <c r="G45" t="s">
        <v>13</v>
      </c>
      <c r="H45">
        <v>144</v>
      </c>
      <c r="J45">
        <v>182</v>
      </c>
      <c r="M45" t="s">
        <v>193</v>
      </c>
      <c r="N45" t="s">
        <v>193</v>
      </c>
      <c r="S45">
        <f>COUNTA(Table2023[[#This Row],[Thermal Cycling]:[PAN Performance (2020-)]])</f>
        <v>2</v>
      </c>
      <c r="T45" t="s">
        <v>447</v>
      </c>
      <c r="X45" t="s">
        <v>45</v>
      </c>
    </row>
    <row r="46" spans="1:25" x14ac:dyDescent="0.3">
      <c r="A46" t="s">
        <v>42</v>
      </c>
      <c r="B46" t="s">
        <v>411</v>
      </c>
      <c r="C46" t="s">
        <v>429</v>
      </c>
      <c r="D46">
        <v>530</v>
      </c>
      <c r="E46">
        <v>575</v>
      </c>
      <c r="F46" t="s">
        <v>28</v>
      </c>
      <c r="G46" t="s">
        <v>13</v>
      </c>
      <c r="H46">
        <v>144</v>
      </c>
      <c r="J46">
        <v>182</v>
      </c>
      <c r="M46" t="s">
        <v>193</v>
      </c>
      <c r="N46" t="s">
        <v>193</v>
      </c>
      <c r="S46">
        <f>COUNTA(Table2023[[#This Row],[Thermal Cycling]:[PAN Performance (2020-)]])</f>
        <v>2</v>
      </c>
      <c r="T46" t="s">
        <v>447</v>
      </c>
      <c r="X46" t="s">
        <v>45</v>
      </c>
    </row>
    <row r="47" spans="1:25" x14ac:dyDescent="0.3">
      <c r="A47" t="s">
        <v>36</v>
      </c>
      <c r="B47" t="s">
        <v>411</v>
      </c>
      <c r="C47" t="s">
        <v>433</v>
      </c>
      <c r="D47">
        <v>330</v>
      </c>
      <c r="E47">
        <v>375</v>
      </c>
      <c r="F47" t="s">
        <v>28</v>
      </c>
      <c r="G47" t="s">
        <v>13</v>
      </c>
      <c r="H47">
        <v>120</v>
      </c>
      <c r="J47">
        <v>166</v>
      </c>
      <c r="N47" t="s">
        <v>193</v>
      </c>
      <c r="S47">
        <f>COUNTA(Table2023[[#This Row],[Thermal Cycling]:[PAN Performance (2020-)]])</f>
        <v>1</v>
      </c>
      <c r="T47" t="s">
        <v>447</v>
      </c>
      <c r="X47" t="s">
        <v>45</v>
      </c>
    </row>
    <row r="48" spans="1:25" x14ac:dyDescent="0.3">
      <c r="A48" t="s">
        <v>38</v>
      </c>
      <c r="B48" t="s">
        <v>411</v>
      </c>
      <c r="C48" t="s">
        <v>430</v>
      </c>
      <c r="D48">
        <v>430</v>
      </c>
      <c r="E48">
        <v>475</v>
      </c>
      <c r="F48" t="s">
        <v>28</v>
      </c>
      <c r="G48" t="s">
        <v>13</v>
      </c>
      <c r="H48">
        <v>144</v>
      </c>
      <c r="J48">
        <v>166</v>
      </c>
      <c r="N48" t="s">
        <v>193</v>
      </c>
      <c r="S48">
        <f>COUNTA(Table2023[[#This Row],[Thermal Cycling]:[PAN Performance (2020-)]])</f>
        <v>1</v>
      </c>
      <c r="T48" t="s">
        <v>447</v>
      </c>
      <c r="X48" t="s">
        <v>45</v>
      </c>
    </row>
    <row r="49" spans="1:24" x14ac:dyDescent="0.3">
      <c r="A49" t="s">
        <v>343</v>
      </c>
      <c r="B49" t="s">
        <v>418</v>
      </c>
      <c r="C49" t="s">
        <v>192</v>
      </c>
      <c r="D49">
        <v>380</v>
      </c>
      <c r="E49">
        <v>425</v>
      </c>
      <c r="F49" t="s">
        <v>32</v>
      </c>
      <c r="G49" t="s">
        <v>13</v>
      </c>
      <c r="H49">
        <v>132</v>
      </c>
      <c r="J49">
        <v>166</v>
      </c>
      <c r="K49" t="s">
        <v>193</v>
      </c>
      <c r="L49" t="s">
        <v>193</v>
      </c>
      <c r="M49" t="s">
        <v>193</v>
      </c>
      <c r="N49" t="s">
        <v>193</v>
      </c>
      <c r="O49" t="s">
        <v>193</v>
      </c>
      <c r="S49">
        <f>COUNTA(Table2023[[#This Row],[Thermal Cycling]:[PAN Performance (2020-)]])</f>
        <v>5</v>
      </c>
      <c r="T49" t="s">
        <v>456</v>
      </c>
      <c r="X49" t="s">
        <v>440</v>
      </c>
    </row>
    <row r="50" spans="1:24" x14ac:dyDescent="0.3">
      <c r="A50" t="s">
        <v>344</v>
      </c>
      <c r="B50" t="s">
        <v>418</v>
      </c>
      <c r="C50" t="s">
        <v>430</v>
      </c>
      <c r="D50">
        <v>430</v>
      </c>
      <c r="E50">
        <v>475</v>
      </c>
      <c r="F50" t="s">
        <v>32</v>
      </c>
      <c r="G50" t="s">
        <v>13</v>
      </c>
      <c r="H50">
        <v>144</v>
      </c>
      <c r="J50">
        <v>166</v>
      </c>
      <c r="L50" t="s">
        <v>193</v>
      </c>
      <c r="N50" t="s">
        <v>193</v>
      </c>
      <c r="O50" t="s">
        <v>193</v>
      </c>
      <c r="S50">
        <f>COUNTA(Table2023[[#This Row],[Thermal Cycling]:[PAN Performance (2020-)]])</f>
        <v>3</v>
      </c>
      <c r="T50" t="s">
        <v>456</v>
      </c>
      <c r="X50" t="s">
        <v>440</v>
      </c>
    </row>
    <row r="51" spans="1:24" x14ac:dyDescent="0.3">
      <c r="A51" t="s">
        <v>280</v>
      </c>
      <c r="B51" t="s">
        <v>415</v>
      </c>
      <c r="C51" t="s">
        <v>434</v>
      </c>
      <c r="D51">
        <v>480</v>
      </c>
      <c r="E51">
        <v>525</v>
      </c>
      <c r="F51" t="s">
        <v>28</v>
      </c>
      <c r="G51" t="s">
        <v>13</v>
      </c>
      <c r="H51">
        <v>132</v>
      </c>
      <c r="J51">
        <v>182</v>
      </c>
      <c r="K51" t="s">
        <v>193</v>
      </c>
      <c r="L51" t="s">
        <v>193</v>
      </c>
      <c r="M51" t="s">
        <v>193</v>
      </c>
      <c r="N51" t="s">
        <v>193</v>
      </c>
      <c r="O51" t="s">
        <v>193</v>
      </c>
      <c r="S51">
        <f>COUNTA(Table2023[[#This Row],[Thermal Cycling]:[PAN Performance (2020-)]])</f>
        <v>5</v>
      </c>
      <c r="T51" t="s">
        <v>452</v>
      </c>
      <c r="X51" t="s">
        <v>30</v>
      </c>
    </row>
    <row r="52" spans="1:24" x14ac:dyDescent="0.3">
      <c r="A52" t="s">
        <v>281</v>
      </c>
      <c r="B52" t="s">
        <v>415</v>
      </c>
      <c r="C52" t="s">
        <v>434</v>
      </c>
      <c r="D52">
        <v>480</v>
      </c>
      <c r="E52">
        <v>525</v>
      </c>
      <c r="F52" t="s">
        <v>28</v>
      </c>
      <c r="G52" t="s">
        <v>13</v>
      </c>
      <c r="H52">
        <v>132</v>
      </c>
      <c r="J52">
        <v>182</v>
      </c>
      <c r="K52" t="s">
        <v>193</v>
      </c>
      <c r="L52" t="s">
        <v>193</v>
      </c>
      <c r="M52" t="s">
        <v>193</v>
      </c>
      <c r="N52" t="s">
        <v>193</v>
      </c>
      <c r="O52" t="s">
        <v>193</v>
      </c>
      <c r="S52">
        <f>COUNTA(Table2023[[#This Row],[Thermal Cycling]:[PAN Performance (2020-)]])</f>
        <v>5</v>
      </c>
      <c r="T52" t="s">
        <v>452</v>
      </c>
      <c r="X52" t="s">
        <v>30</v>
      </c>
    </row>
    <row r="53" spans="1:24" x14ac:dyDescent="0.3">
      <c r="A53" t="s">
        <v>282</v>
      </c>
      <c r="B53" t="s">
        <v>415</v>
      </c>
      <c r="C53" t="s">
        <v>429</v>
      </c>
      <c r="D53">
        <v>530</v>
      </c>
      <c r="E53">
        <v>575</v>
      </c>
      <c r="F53" t="s">
        <v>28</v>
      </c>
      <c r="G53" t="s">
        <v>13</v>
      </c>
      <c r="H53">
        <v>144</v>
      </c>
      <c r="J53">
        <v>182</v>
      </c>
      <c r="K53" t="s">
        <v>193</v>
      </c>
      <c r="L53" t="s">
        <v>193</v>
      </c>
      <c r="M53" t="s">
        <v>193</v>
      </c>
      <c r="N53" t="s">
        <v>193</v>
      </c>
      <c r="O53" t="s">
        <v>193</v>
      </c>
      <c r="S53">
        <f>COUNTA(Table2023[[#This Row],[Thermal Cycling]:[PAN Performance (2020-)]])</f>
        <v>5</v>
      </c>
      <c r="T53" t="s">
        <v>452</v>
      </c>
      <c r="X53" t="s">
        <v>30</v>
      </c>
    </row>
    <row r="54" spans="1:24" x14ac:dyDescent="0.3">
      <c r="A54" t="s">
        <v>277</v>
      </c>
      <c r="B54" t="s">
        <v>415</v>
      </c>
      <c r="C54" t="s">
        <v>192</v>
      </c>
      <c r="D54">
        <v>380</v>
      </c>
      <c r="E54">
        <v>425</v>
      </c>
      <c r="F54" t="s">
        <v>28</v>
      </c>
      <c r="G54" t="s">
        <v>13</v>
      </c>
      <c r="H54">
        <v>108</v>
      </c>
      <c r="J54">
        <v>182</v>
      </c>
      <c r="K54" t="s">
        <v>193</v>
      </c>
      <c r="L54" t="s">
        <v>193</v>
      </c>
      <c r="N54" t="s">
        <v>193</v>
      </c>
      <c r="O54" t="s">
        <v>193</v>
      </c>
      <c r="S54">
        <f>COUNTA(Table2023[[#This Row],[Thermal Cycling]:[PAN Performance (2020-)]])</f>
        <v>4</v>
      </c>
      <c r="T54" t="s">
        <v>452</v>
      </c>
      <c r="X54" t="s">
        <v>30</v>
      </c>
    </row>
    <row r="55" spans="1:24" x14ac:dyDescent="0.3">
      <c r="A55" t="s">
        <v>278</v>
      </c>
      <c r="B55" t="s">
        <v>415</v>
      </c>
      <c r="C55" t="s">
        <v>192</v>
      </c>
      <c r="D55">
        <v>380</v>
      </c>
      <c r="E55">
        <v>425</v>
      </c>
      <c r="F55" t="s">
        <v>28</v>
      </c>
      <c r="G55" t="s">
        <v>13</v>
      </c>
      <c r="H55">
        <v>108</v>
      </c>
      <c r="J55">
        <v>182</v>
      </c>
      <c r="K55" t="s">
        <v>193</v>
      </c>
      <c r="L55" t="s">
        <v>193</v>
      </c>
      <c r="N55" t="s">
        <v>193</v>
      </c>
      <c r="O55" t="s">
        <v>193</v>
      </c>
      <c r="S55">
        <f>COUNTA(Table2023[[#This Row],[Thermal Cycling]:[PAN Performance (2020-)]])</f>
        <v>4</v>
      </c>
      <c r="T55" t="s">
        <v>452</v>
      </c>
      <c r="X55" t="s">
        <v>30</v>
      </c>
    </row>
    <row r="56" spans="1:24" x14ac:dyDescent="0.3">
      <c r="A56" t="s">
        <v>279</v>
      </c>
      <c r="B56" t="s">
        <v>415</v>
      </c>
      <c r="C56" t="s">
        <v>192</v>
      </c>
      <c r="D56">
        <v>380</v>
      </c>
      <c r="E56">
        <v>425</v>
      </c>
      <c r="F56" t="s">
        <v>28</v>
      </c>
      <c r="G56" t="s">
        <v>13</v>
      </c>
      <c r="H56">
        <v>108</v>
      </c>
      <c r="J56">
        <v>182</v>
      </c>
      <c r="K56" t="s">
        <v>193</v>
      </c>
      <c r="L56" t="s">
        <v>193</v>
      </c>
      <c r="N56" t="s">
        <v>193</v>
      </c>
      <c r="O56" t="s">
        <v>193</v>
      </c>
      <c r="S56">
        <f>COUNTA(Table2023[[#This Row],[Thermal Cycling]:[PAN Performance (2020-)]])</f>
        <v>4</v>
      </c>
      <c r="T56" t="s">
        <v>452</v>
      </c>
      <c r="X56" t="s">
        <v>30</v>
      </c>
    </row>
    <row r="57" spans="1:24" x14ac:dyDescent="0.3">
      <c r="A57" t="s">
        <v>283</v>
      </c>
      <c r="B57" t="s">
        <v>415</v>
      </c>
      <c r="C57" t="s">
        <v>431</v>
      </c>
      <c r="D57">
        <v>580</v>
      </c>
      <c r="E57">
        <v>625</v>
      </c>
      <c r="F57" t="s">
        <v>28</v>
      </c>
      <c r="G57" t="s">
        <v>13</v>
      </c>
      <c r="H57">
        <v>156</v>
      </c>
      <c r="J57">
        <v>182</v>
      </c>
      <c r="K57" t="s">
        <v>193</v>
      </c>
      <c r="M57" t="s">
        <v>193</v>
      </c>
      <c r="N57" t="s">
        <v>193</v>
      </c>
      <c r="O57" t="s">
        <v>193</v>
      </c>
      <c r="S57">
        <f>COUNTA(Table2023[[#This Row],[Thermal Cycling]:[PAN Performance (2020-)]])</f>
        <v>4</v>
      </c>
      <c r="T57" t="s">
        <v>452</v>
      </c>
      <c r="X57" t="s">
        <v>30</v>
      </c>
    </row>
    <row r="58" spans="1:24" x14ac:dyDescent="0.3">
      <c r="A58" t="s">
        <v>286</v>
      </c>
      <c r="B58" t="s">
        <v>415</v>
      </c>
      <c r="C58" t="s">
        <v>192</v>
      </c>
      <c r="D58">
        <v>380</v>
      </c>
      <c r="E58">
        <v>425</v>
      </c>
      <c r="F58" t="s">
        <v>28</v>
      </c>
      <c r="G58" t="s">
        <v>55</v>
      </c>
      <c r="H58">
        <v>108</v>
      </c>
      <c r="J58">
        <v>182</v>
      </c>
      <c r="L58" t="s">
        <v>193</v>
      </c>
      <c r="M58" t="s">
        <v>193</v>
      </c>
      <c r="N58" t="s">
        <v>193</v>
      </c>
      <c r="O58" t="s">
        <v>193</v>
      </c>
      <c r="S58">
        <f>COUNTA(Table2023[[#This Row],[Thermal Cycling]:[PAN Performance (2020-)]])</f>
        <v>4</v>
      </c>
      <c r="T58" t="s">
        <v>452</v>
      </c>
      <c r="X58" t="s">
        <v>30</v>
      </c>
    </row>
    <row r="59" spans="1:24" x14ac:dyDescent="0.3">
      <c r="A59" t="s">
        <v>287</v>
      </c>
      <c r="B59" t="s">
        <v>415</v>
      </c>
      <c r="C59" t="s">
        <v>192</v>
      </c>
      <c r="D59">
        <v>380</v>
      </c>
      <c r="E59">
        <v>425</v>
      </c>
      <c r="F59" t="s">
        <v>28</v>
      </c>
      <c r="G59" t="s">
        <v>55</v>
      </c>
      <c r="H59">
        <v>108</v>
      </c>
      <c r="J59">
        <v>182</v>
      </c>
      <c r="L59" t="s">
        <v>193</v>
      </c>
      <c r="M59" t="s">
        <v>193</v>
      </c>
      <c r="N59" t="s">
        <v>193</v>
      </c>
      <c r="O59" t="s">
        <v>193</v>
      </c>
      <c r="S59">
        <f>COUNTA(Table2023[[#This Row],[Thermal Cycling]:[PAN Performance (2020-)]])</f>
        <v>4</v>
      </c>
      <c r="T59" t="s">
        <v>452</v>
      </c>
      <c r="X59" t="s">
        <v>30</v>
      </c>
    </row>
    <row r="60" spans="1:24" x14ac:dyDescent="0.3">
      <c r="A60" t="s">
        <v>288</v>
      </c>
      <c r="B60" t="s">
        <v>415</v>
      </c>
      <c r="C60" t="s">
        <v>429</v>
      </c>
      <c r="D60">
        <v>530</v>
      </c>
      <c r="E60">
        <v>575</v>
      </c>
      <c r="F60" t="s">
        <v>28</v>
      </c>
      <c r="G60" t="s">
        <v>55</v>
      </c>
      <c r="H60">
        <v>144</v>
      </c>
      <c r="J60">
        <v>182</v>
      </c>
      <c r="L60" t="s">
        <v>193</v>
      </c>
      <c r="M60" t="s">
        <v>193</v>
      </c>
      <c r="N60" t="s">
        <v>193</v>
      </c>
      <c r="O60" t="s">
        <v>193</v>
      </c>
      <c r="S60">
        <f>COUNTA(Table2023[[#This Row],[Thermal Cycling]:[PAN Performance (2020-)]])</f>
        <v>4</v>
      </c>
      <c r="T60" t="s">
        <v>452</v>
      </c>
      <c r="X60" t="s">
        <v>30</v>
      </c>
    </row>
    <row r="61" spans="1:24" x14ac:dyDescent="0.3">
      <c r="A61" t="s">
        <v>290</v>
      </c>
      <c r="B61" t="s">
        <v>415</v>
      </c>
      <c r="C61" t="s">
        <v>433</v>
      </c>
      <c r="D61">
        <v>330</v>
      </c>
      <c r="E61">
        <v>375</v>
      </c>
      <c r="F61" t="s">
        <v>28</v>
      </c>
      <c r="G61" t="s">
        <v>13</v>
      </c>
      <c r="H61">
        <v>96</v>
      </c>
      <c r="J61">
        <v>182</v>
      </c>
      <c r="K61" t="s">
        <v>193</v>
      </c>
      <c r="L61" t="s">
        <v>193</v>
      </c>
      <c r="N61" t="s">
        <v>193</v>
      </c>
      <c r="O61" t="s">
        <v>193</v>
      </c>
      <c r="S61">
        <f>COUNTA(Table2023[[#This Row],[Thermal Cycling]:[PAN Performance (2020-)]])</f>
        <v>4</v>
      </c>
      <c r="T61" t="s">
        <v>452</v>
      </c>
      <c r="X61" t="s">
        <v>30</v>
      </c>
    </row>
    <row r="62" spans="1:24" x14ac:dyDescent="0.3">
      <c r="A62" t="s">
        <v>291</v>
      </c>
      <c r="B62" t="s">
        <v>415</v>
      </c>
      <c r="C62" t="s">
        <v>434</v>
      </c>
      <c r="D62">
        <v>480</v>
      </c>
      <c r="E62">
        <v>525</v>
      </c>
      <c r="F62" t="s">
        <v>28</v>
      </c>
      <c r="G62" t="s">
        <v>13</v>
      </c>
      <c r="H62">
        <v>132</v>
      </c>
      <c r="J62">
        <v>182</v>
      </c>
      <c r="K62" t="s">
        <v>193</v>
      </c>
      <c r="L62" t="s">
        <v>193</v>
      </c>
      <c r="N62" t="s">
        <v>193</v>
      </c>
      <c r="O62" t="s">
        <v>193</v>
      </c>
      <c r="S62">
        <f>COUNTA(Table2023[[#This Row],[Thermal Cycling]:[PAN Performance (2020-)]])</f>
        <v>4</v>
      </c>
      <c r="T62" t="s">
        <v>452</v>
      </c>
      <c r="X62" t="s">
        <v>30</v>
      </c>
    </row>
    <row r="63" spans="1:24" x14ac:dyDescent="0.3">
      <c r="A63" t="s">
        <v>289</v>
      </c>
      <c r="B63" t="s">
        <v>415</v>
      </c>
      <c r="C63" t="s">
        <v>431</v>
      </c>
      <c r="D63">
        <v>580</v>
      </c>
      <c r="E63">
        <v>625</v>
      </c>
      <c r="F63" t="s">
        <v>28</v>
      </c>
      <c r="G63" t="s">
        <v>55</v>
      </c>
      <c r="H63">
        <v>156</v>
      </c>
      <c r="J63">
        <v>182</v>
      </c>
      <c r="L63" t="s">
        <v>193</v>
      </c>
      <c r="N63" t="s">
        <v>193</v>
      </c>
      <c r="O63" t="s">
        <v>193</v>
      </c>
      <c r="S63">
        <f>COUNTA(Table2023[[#This Row],[Thermal Cycling]:[PAN Performance (2020-)]])</f>
        <v>3</v>
      </c>
      <c r="T63" t="s">
        <v>452</v>
      </c>
      <c r="X63" t="s">
        <v>30</v>
      </c>
    </row>
    <row r="64" spans="1:24" x14ac:dyDescent="0.3">
      <c r="A64" t="s">
        <v>292</v>
      </c>
      <c r="B64" t="s">
        <v>415</v>
      </c>
      <c r="C64" t="s">
        <v>434</v>
      </c>
      <c r="D64">
        <v>480</v>
      </c>
      <c r="E64">
        <v>525</v>
      </c>
      <c r="F64" t="s">
        <v>28</v>
      </c>
      <c r="G64" t="s">
        <v>55</v>
      </c>
      <c r="H64">
        <v>132</v>
      </c>
      <c r="J64">
        <v>182</v>
      </c>
      <c r="L64" t="s">
        <v>193</v>
      </c>
      <c r="N64" t="s">
        <v>193</v>
      </c>
      <c r="O64" t="s">
        <v>193</v>
      </c>
      <c r="S64">
        <f>COUNTA(Table2023[[#This Row],[Thermal Cycling]:[PAN Performance (2020-)]])</f>
        <v>3</v>
      </c>
      <c r="T64" t="s">
        <v>452</v>
      </c>
      <c r="X64" t="s">
        <v>30</v>
      </c>
    </row>
    <row r="65" spans="1:24" x14ac:dyDescent="0.3">
      <c r="A65" t="s">
        <v>271</v>
      </c>
      <c r="B65" t="s">
        <v>415</v>
      </c>
      <c r="C65" t="s">
        <v>192</v>
      </c>
      <c r="D65">
        <v>380</v>
      </c>
      <c r="E65">
        <v>425</v>
      </c>
      <c r="F65" t="s">
        <v>32</v>
      </c>
      <c r="G65" t="s">
        <v>13</v>
      </c>
      <c r="H65">
        <v>108</v>
      </c>
      <c r="J65">
        <v>182</v>
      </c>
      <c r="O65" t="s">
        <v>193</v>
      </c>
      <c r="S65">
        <f>COUNTA(Table2023[[#This Row],[Thermal Cycling]:[PAN Performance (2020-)]])</f>
        <v>1</v>
      </c>
      <c r="T65" t="s">
        <v>452</v>
      </c>
      <c r="X65" t="s">
        <v>30</v>
      </c>
    </row>
    <row r="66" spans="1:24" x14ac:dyDescent="0.3">
      <c r="A66" t="s">
        <v>272</v>
      </c>
      <c r="B66" t="s">
        <v>415</v>
      </c>
      <c r="C66" t="s">
        <v>192</v>
      </c>
      <c r="D66">
        <v>380</v>
      </c>
      <c r="E66">
        <v>425</v>
      </c>
      <c r="F66" t="s">
        <v>32</v>
      </c>
      <c r="G66" t="s">
        <v>13</v>
      </c>
      <c r="H66">
        <v>108</v>
      </c>
      <c r="J66">
        <v>182</v>
      </c>
      <c r="O66" t="s">
        <v>193</v>
      </c>
      <c r="S66">
        <f>COUNTA(Table2023[[#This Row],[Thermal Cycling]:[PAN Performance (2020-)]])</f>
        <v>1</v>
      </c>
      <c r="T66" t="s">
        <v>452</v>
      </c>
      <c r="X66" t="s">
        <v>30</v>
      </c>
    </row>
    <row r="67" spans="1:24" x14ac:dyDescent="0.3">
      <c r="A67" t="s">
        <v>273</v>
      </c>
      <c r="B67" t="s">
        <v>415</v>
      </c>
      <c r="C67" t="s">
        <v>434</v>
      </c>
      <c r="D67">
        <v>480</v>
      </c>
      <c r="E67">
        <v>525</v>
      </c>
      <c r="F67" t="s">
        <v>32</v>
      </c>
      <c r="G67" t="s">
        <v>13</v>
      </c>
      <c r="H67">
        <v>132</v>
      </c>
      <c r="J67">
        <v>182</v>
      </c>
      <c r="O67" t="s">
        <v>193</v>
      </c>
      <c r="S67">
        <f>COUNTA(Table2023[[#This Row],[Thermal Cycling]:[PAN Performance (2020-)]])</f>
        <v>1</v>
      </c>
      <c r="T67" t="s">
        <v>452</v>
      </c>
      <c r="X67" t="s">
        <v>30</v>
      </c>
    </row>
    <row r="68" spans="1:24" x14ac:dyDescent="0.3">
      <c r="A68" t="s">
        <v>274</v>
      </c>
      <c r="B68" t="s">
        <v>415</v>
      </c>
      <c r="C68" t="s">
        <v>434</v>
      </c>
      <c r="D68">
        <v>480</v>
      </c>
      <c r="E68">
        <v>525</v>
      </c>
      <c r="F68" t="s">
        <v>32</v>
      </c>
      <c r="G68" t="s">
        <v>13</v>
      </c>
      <c r="H68">
        <v>132</v>
      </c>
      <c r="J68">
        <v>182</v>
      </c>
      <c r="O68" t="s">
        <v>193</v>
      </c>
      <c r="S68">
        <f>COUNTA(Table2023[[#This Row],[Thermal Cycling]:[PAN Performance (2020-)]])</f>
        <v>1</v>
      </c>
      <c r="T68" t="s">
        <v>452</v>
      </c>
      <c r="X68" t="s">
        <v>30</v>
      </c>
    </row>
    <row r="69" spans="1:24" x14ac:dyDescent="0.3">
      <c r="A69" t="s">
        <v>275</v>
      </c>
      <c r="B69" t="s">
        <v>415</v>
      </c>
      <c r="C69" t="s">
        <v>429</v>
      </c>
      <c r="D69">
        <v>530</v>
      </c>
      <c r="E69">
        <v>575</v>
      </c>
      <c r="F69" t="s">
        <v>32</v>
      </c>
      <c r="G69" t="s">
        <v>13</v>
      </c>
      <c r="H69">
        <v>144</v>
      </c>
      <c r="J69">
        <v>182</v>
      </c>
      <c r="O69" t="s">
        <v>193</v>
      </c>
      <c r="S69">
        <f>COUNTA(Table2023[[#This Row],[Thermal Cycling]:[PAN Performance (2020-)]])</f>
        <v>1</v>
      </c>
      <c r="T69" t="s">
        <v>452</v>
      </c>
      <c r="X69" t="s">
        <v>30</v>
      </c>
    </row>
    <row r="70" spans="1:24" x14ac:dyDescent="0.3">
      <c r="A70" t="s">
        <v>276</v>
      </c>
      <c r="B70" t="s">
        <v>415</v>
      </c>
      <c r="C70" t="s">
        <v>431</v>
      </c>
      <c r="D70">
        <v>580</v>
      </c>
      <c r="E70">
        <v>625</v>
      </c>
      <c r="F70" t="s">
        <v>32</v>
      </c>
      <c r="G70" t="s">
        <v>13</v>
      </c>
      <c r="H70">
        <v>156</v>
      </c>
      <c r="J70">
        <v>182</v>
      </c>
      <c r="O70" t="s">
        <v>193</v>
      </c>
      <c r="S70">
        <f>COUNTA(Table2023[[#This Row],[Thermal Cycling]:[PAN Performance (2020-)]])</f>
        <v>1</v>
      </c>
      <c r="T70" t="s">
        <v>452</v>
      </c>
      <c r="X70" t="s">
        <v>30</v>
      </c>
    </row>
    <row r="71" spans="1:24" x14ac:dyDescent="0.3">
      <c r="A71" t="s">
        <v>284</v>
      </c>
      <c r="B71" t="s">
        <v>415</v>
      </c>
      <c r="C71" t="s">
        <v>192</v>
      </c>
      <c r="D71">
        <v>380</v>
      </c>
      <c r="E71">
        <v>425</v>
      </c>
      <c r="F71" t="s">
        <v>32</v>
      </c>
      <c r="G71" t="s">
        <v>55</v>
      </c>
      <c r="H71">
        <v>108</v>
      </c>
      <c r="J71">
        <v>182</v>
      </c>
      <c r="O71" t="s">
        <v>193</v>
      </c>
      <c r="S71">
        <f>COUNTA(Table2023[[#This Row],[Thermal Cycling]:[PAN Performance (2020-)]])</f>
        <v>1</v>
      </c>
      <c r="T71" t="s">
        <v>452</v>
      </c>
      <c r="X71" t="s">
        <v>30</v>
      </c>
    </row>
    <row r="72" spans="1:24" x14ac:dyDescent="0.3">
      <c r="A72" t="s">
        <v>285</v>
      </c>
      <c r="B72" t="s">
        <v>415</v>
      </c>
      <c r="C72" t="s">
        <v>192</v>
      </c>
      <c r="D72">
        <v>380</v>
      </c>
      <c r="E72">
        <v>425</v>
      </c>
      <c r="F72" t="s">
        <v>32</v>
      </c>
      <c r="G72" t="s">
        <v>55</v>
      </c>
      <c r="H72">
        <v>108</v>
      </c>
      <c r="J72">
        <v>182</v>
      </c>
      <c r="O72" t="s">
        <v>193</v>
      </c>
      <c r="S72">
        <f>COUNTA(Table2023[[#This Row],[Thermal Cycling]:[PAN Performance (2020-)]])</f>
        <v>1</v>
      </c>
      <c r="T72" t="s">
        <v>452</v>
      </c>
      <c r="X72" t="s">
        <v>30</v>
      </c>
    </row>
    <row r="73" spans="1:24" x14ac:dyDescent="0.3">
      <c r="A73" t="s">
        <v>382</v>
      </c>
      <c r="B73" t="s">
        <v>424</v>
      </c>
      <c r="C73" t="s">
        <v>429</v>
      </c>
      <c r="D73">
        <v>530</v>
      </c>
      <c r="E73">
        <v>575</v>
      </c>
      <c r="F73" t="s">
        <v>28</v>
      </c>
      <c r="G73" t="s">
        <v>13</v>
      </c>
      <c r="H73">
        <v>144</v>
      </c>
      <c r="J73">
        <v>182</v>
      </c>
      <c r="K73" t="s">
        <v>193</v>
      </c>
      <c r="L73" t="s">
        <v>193</v>
      </c>
      <c r="M73" t="s">
        <v>193</v>
      </c>
      <c r="N73" t="s">
        <v>193</v>
      </c>
      <c r="O73" t="s">
        <v>193</v>
      </c>
      <c r="P73" t="s">
        <v>193</v>
      </c>
      <c r="S73">
        <f>COUNTA(Table2023[[#This Row],[Thermal Cycling]:[PAN Performance (2020-)]])</f>
        <v>6</v>
      </c>
      <c r="T73" t="s">
        <v>461</v>
      </c>
      <c r="X73" t="s">
        <v>30</v>
      </c>
    </row>
    <row r="74" spans="1:24" x14ac:dyDescent="0.3">
      <c r="A74" t="s">
        <v>380</v>
      </c>
      <c r="B74" t="s">
        <v>424</v>
      </c>
      <c r="C74" t="s">
        <v>192</v>
      </c>
      <c r="D74">
        <v>380</v>
      </c>
      <c r="E74">
        <v>425</v>
      </c>
      <c r="F74" t="s">
        <v>28</v>
      </c>
      <c r="G74" t="s">
        <v>13</v>
      </c>
      <c r="H74">
        <v>108</v>
      </c>
      <c r="J74">
        <v>182</v>
      </c>
      <c r="K74" t="s">
        <v>193</v>
      </c>
      <c r="L74" t="s">
        <v>193</v>
      </c>
      <c r="M74" t="s">
        <v>193</v>
      </c>
      <c r="N74" t="s">
        <v>193</v>
      </c>
      <c r="O74" t="s">
        <v>193</v>
      </c>
      <c r="S74">
        <f>COUNTA(Table2023[[#This Row],[Thermal Cycling]:[PAN Performance (2020-)]])</f>
        <v>5</v>
      </c>
      <c r="T74" t="s">
        <v>461</v>
      </c>
      <c r="X74" t="s">
        <v>30</v>
      </c>
    </row>
    <row r="75" spans="1:24" x14ac:dyDescent="0.3">
      <c r="A75" t="s">
        <v>381</v>
      </c>
      <c r="B75" t="s">
        <v>424</v>
      </c>
      <c r="C75" t="s">
        <v>430</v>
      </c>
      <c r="D75">
        <v>430</v>
      </c>
      <c r="E75">
        <v>475</v>
      </c>
      <c r="F75" t="s">
        <v>28</v>
      </c>
      <c r="G75" t="s">
        <v>13</v>
      </c>
      <c r="H75">
        <v>120</v>
      </c>
      <c r="J75">
        <v>182</v>
      </c>
      <c r="K75" t="s">
        <v>193</v>
      </c>
      <c r="L75" t="s">
        <v>193</v>
      </c>
      <c r="M75" t="s">
        <v>193</v>
      </c>
      <c r="N75" t="s">
        <v>193</v>
      </c>
      <c r="O75" t="s">
        <v>193</v>
      </c>
      <c r="S75">
        <f>COUNTA(Table2023[[#This Row],[Thermal Cycling]:[PAN Performance (2020-)]])</f>
        <v>5</v>
      </c>
      <c r="T75" t="s">
        <v>461</v>
      </c>
      <c r="X75" t="s">
        <v>30</v>
      </c>
    </row>
    <row r="76" spans="1:24" x14ac:dyDescent="0.3">
      <c r="A76" t="s">
        <v>383</v>
      </c>
      <c r="B76" t="s">
        <v>425</v>
      </c>
      <c r="C76" t="s">
        <v>192</v>
      </c>
      <c r="D76">
        <v>380</v>
      </c>
      <c r="E76">
        <v>425</v>
      </c>
      <c r="F76" t="s">
        <v>28</v>
      </c>
      <c r="G76" t="s">
        <v>13</v>
      </c>
      <c r="H76">
        <v>108</v>
      </c>
      <c r="J76">
        <v>182</v>
      </c>
      <c r="N76" t="s">
        <v>193</v>
      </c>
      <c r="S76">
        <f>COUNTA(Table2023[[#This Row],[Thermal Cycling]:[PAN Performance (2020-)]])</f>
        <v>1</v>
      </c>
      <c r="T76" t="s">
        <v>462</v>
      </c>
      <c r="X76" t="s">
        <v>16</v>
      </c>
    </row>
    <row r="77" spans="1:24" x14ac:dyDescent="0.3">
      <c r="A77" t="s">
        <v>384</v>
      </c>
      <c r="B77" t="s">
        <v>425</v>
      </c>
      <c r="C77" t="s">
        <v>430</v>
      </c>
      <c r="D77">
        <v>430</v>
      </c>
      <c r="E77">
        <v>475</v>
      </c>
      <c r="F77" t="s">
        <v>28</v>
      </c>
      <c r="G77" t="s">
        <v>13</v>
      </c>
      <c r="H77">
        <v>120</v>
      </c>
      <c r="J77">
        <v>182</v>
      </c>
      <c r="N77" t="s">
        <v>193</v>
      </c>
      <c r="S77">
        <f>COUNTA(Table2023[[#This Row],[Thermal Cycling]:[PAN Performance (2020-)]])</f>
        <v>1</v>
      </c>
      <c r="T77" t="s">
        <v>462</v>
      </c>
      <c r="X77" t="s">
        <v>16</v>
      </c>
    </row>
    <row r="78" spans="1:24" x14ac:dyDescent="0.3">
      <c r="A78" t="s">
        <v>385</v>
      </c>
      <c r="B78" t="s">
        <v>425</v>
      </c>
      <c r="C78" t="s">
        <v>434</v>
      </c>
      <c r="D78">
        <v>480</v>
      </c>
      <c r="E78">
        <v>525</v>
      </c>
      <c r="F78" t="s">
        <v>28</v>
      </c>
      <c r="G78" t="s">
        <v>13</v>
      </c>
      <c r="H78">
        <v>132</v>
      </c>
      <c r="J78">
        <v>182</v>
      </c>
      <c r="N78" t="s">
        <v>193</v>
      </c>
      <c r="S78">
        <f>COUNTA(Table2023[[#This Row],[Thermal Cycling]:[PAN Performance (2020-)]])</f>
        <v>1</v>
      </c>
      <c r="T78" t="s">
        <v>462</v>
      </c>
      <c r="X78" t="s">
        <v>16</v>
      </c>
    </row>
    <row r="79" spans="1:24" x14ac:dyDescent="0.3">
      <c r="A79" t="s">
        <v>386</v>
      </c>
      <c r="B79" t="s">
        <v>425</v>
      </c>
      <c r="C79" t="s">
        <v>429</v>
      </c>
      <c r="D79">
        <v>530</v>
      </c>
      <c r="E79">
        <v>575</v>
      </c>
      <c r="F79" t="s">
        <v>28</v>
      </c>
      <c r="G79" t="s">
        <v>13</v>
      </c>
      <c r="H79">
        <v>144</v>
      </c>
      <c r="J79">
        <v>182</v>
      </c>
      <c r="N79" t="s">
        <v>193</v>
      </c>
      <c r="S79">
        <f>COUNTA(Table2023[[#This Row],[Thermal Cycling]:[PAN Performance (2020-)]])</f>
        <v>1</v>
      </c>
      <c r="T79" t="s">
        <v>462</v>
      </c>
      <c r="X79" t="s">
        <v>16</v>
      </c>
    </row>
    <row r="80" spans="1:24" x14ac:dyDescent="0.3">
      <c r="A80" t="s">
        <v>306</v>
      </c>
      <c r="B80" t="s">
        <v>1126</v>
      </c>
      <c r="C80" t="s">
        <v>429</v>
      </c>
      <c r="D80">
        <v>530</v>
      </c>
      <c r="E80">
        <v>575</v>
      </c>
      <c r="F80" t="s">
        <v>28</v>
      </c>
      <c r="G80" t="s">
        <v>13</v>
      </c>
      <c r="H80">
        <v>144</v>
      </c>
      <c r="J80">
        <v>182</v>
      </c>
      <c r="L80" t="s">
        <v>193</v>
      </c>
      <c r="O80" t="s">
        <v>193</v>
      </c>
      <c r="P80" t="s">
        <v>193</v>
      </c>
      <c r="S80">
        <f>COUNTA(Table2023[[#This Row],[Thermal Cycling]:[PAN Performance (2020-)]])</f>
        <v>3</v>
      </c>
      <c r="T80" t="s">
        <v>442</v>
      </c>
      <c r="X80" t="s">
        <v>30</v>
      </c>
    </row>
    <row r="81" spans="1:24" x14ac:dyDescent="0.3">
      <c r="A81" t="s">
        <v>294</v>
      </c>
      <c r="B81" t="s">
        <v>1126</v>
      </c>
      <c r="C81" t="s">
        <v>192</v>
      </c>
      <c r="D81">
        <v>380</v>
      </c>
      <c r="E81">
        <v>425</v>
      </c>
      <c r="F81" t="s">
        <v>28</v>
      </c>
      <c r="G81" t="s">
        <v>13</v>
      </c>
      <c r="H81">
        <v>108</v>
      </c>
      <c r="J81">
        <v>182</v>
      </c>
      <c r="L81" t="s">
        <v>193</v>
      </c>
      <c r="O81" t="s">
        <v>193</v>
      </c>
      <c r="S81">
        <f>COUNTA(Table2023[[#This Row],[Thermal Cycling]:[PAN Performance (2020-)]])</f>
        <v>2</v>
      </c>
      <c r="T81" t="s">
        <v>442</v>
      </c>
      <c r="X81" t="s">
        <v>30</v>
      </c>
    </row>
    <row r="82" spans="1:24" x14ac:dyDescent="0.3">
      <c r="A82" t="s">
        <v>298</v>
      </c>
      <c r="B82" t="s">
        <v>1126</v>
      </c>
      <c r="C82" t="s">
        <v>430</v>
      </c>
      <c r="D82">
        <v>430</v>
      </c>
      <c r="E82">
        <v>475</v>
      </c>
      <c r="F82" t="s">
        <v>28</v>
      </c>
      <c r="G82" t="s">
        <v>13</v>
      </c>
      <c r="H82">
        <v>120</v>
      </c>
      <c r="J82">
        <v>182</v>
      </c>
      <c r="L82" t="s">
        <v>193</v>
      </c>
      <c r="O82" t="s">
        <v>193</v>
      </c>
      <c r="S82">
        <f>COUNTA(Table2023[[#This Row],[Thermal Cycling]:[PAN Performance (2020-)]])</f>
        <v>2</v>
      </c>
      <c r="T82" t="s">
        <v>442</v>
      </c>
      <c r="X82" t="s">
        <v>30</v>
      </c>
    </row>
    <row r="83" spans="1:24" x14ac:dyDescent="0.3">
      <c r="A83" t="s">
        <v>302</v>
      </c>
      <c r="B83" t="s">
        <v>1126</v>
      </c>
      <c r="C83" t="s">
        <v>434</v>
      </c>
      <c r="D83">
        <v>480</v>
      </c>
      <c r="E83">
        <v>525</v>
      </c>
      <c r="F83" t="s">
        <v>28</v>
      </c>
      <c r="G83" t="s">
        <v>13</v>
      </c>
      <c r="H83">
        <v>132</v>
      </c>
      <c r="J83">
        <v>182</v>
      </c>
      <c r="L83" t="s">
        <v>193</v>
      </c>
      <c r="O83" t="s">
        <v>193</v>
      </c>
      <c r="S83">
        <f>COUNTA(Table2023[[#This Row],[Thermal Cycling]:[PAN Performance (2020-)]])</f>
        <v>2</v>
      </c>
      <c r="T83" t="s">
        <v>442</v>
      </c>
      <c r="X83" t="s">
        <v>30</v>
      </c>
    </row>
    <row r="84" spans="1:24" x14ac:dyDescent="0.3">
      <c r="A84" t="s">
        <v>310</v>
      </c>
      <c r="B84" t="s">
        <v>1126</v>
      </c>
      <c r="C84" t="s">
        <v>431</v>
      </c>
      <c r="D84">
        <v>580</v>
      </c>
      <c r="E84">
        <v>625</v>
      </c>
      <c r="F84" t="s">
        <v>28</v>
      </c>
      <c r="G84" t="s">
        <v>13</v>
      </c>
      <c r="H84">
        <v>156</v>
      </c>
      <c r="J84">
        <v>182</v>
      </c>
      <c r="L84" t="s">
        <v>193</v>
      </c>
      <c r="O84" t="s">
        <v>193</v>
      </c>
      <c r="S84">
        <f>COUNTA(Table2023[[#This Row],[Thermal Cycling]:[PAN Performance (2020-)]])</f>
        <v>2</v>
      </c>
      <c r="T84" t="s">
        <v>442</v>
      </c>
      <c r="X84" t="s">
        <v>30</v>
      </c>
    </row>
    <row r="85" spans="1:24" x14ac:dyDescent="0.3">
      <c r="A85" t="s">
        <v>293</v>
      </c>
      <c r="B85" t="s">
        <v>1126</v>
      </c>
      <c r="C85" t="s">
        <v>192</v>
      </c>
      <c r="D85">
        <v>380</v>
      </c>
      <c r="E85">
        <v>425</v>
      </c>
      <c r="F85" t="s">
        <v>32</v>
      </c>
      <c r="G85" t="s">
        <v>13</v>
      </c>
      <c r="H85">
        <v>108</v>
      </c>
      <c r="J85">
        <v>182</v>
      </c>
      <c r="O85" t="s">
        <v>193</v>
      </c>
      <c r="S85">
        <f>COUNTA(Table2023[[#This Row],[Thermal Cycling]:[PAN Performance (2020-)]])</f>
        <v>1</v>
      </c>
      <c r="T85" t="s">
        <v>442</v>
      </c>
      <c r="X85" t="s">
        <v>30</v>
      </c>
    </row>
    <row r="86" spans="1:24" x14ac:dyDescent="0.3">
      <c r="A86" t="s">
        <v>295</v>
      </c>
      <c r="B86" t="s">
        <v>1126</v>
      </c>
      <c r="C86" t="s">
        <v>192</v>
      </c>
      <c r="D86">
        <v>380</v>
      </c>
      <c r="E86">
        <v>425</v>
      </c>
      <c r="F86" t="s">
        <v>11</v>
      </c>
      <c r="G86" t="s">
        <v>13</v>
      </c>
      <c r="H86">
        <v>108</v>
      </c>
      <c r="J86">
        <v>182</v>
      </c>
      <c r="O86" t="s">
        <v>193</v>
      </c>
      <c r="S86">
        <f>COUNTA(Table2023[[#This Row],[Thermal Cycling]:[PAN Performance (2020-)]])</f>
        <v>1</v>
      </c>
      <c r="T86" t="s">
        <v>442</v>
      </c>
      <c r="X86" t="s">
        <v>30</v>
      </c>
    </row>
    <row r="87" spans="1:24" x14ac:dyDescent="0.3">
      <c r="A87" t="s">
        <v>296</v>
      </c>
      <c r="B87" t="s">
        <v>1126</v>
      </c>
      <c r="C87" t="s">
        <v>192</v>
      </c>
      <c r="D87">
        <v>380</v>
      </c>
      <c r="E87">
        <v>425</v>
      </c>
      <c r="F87" t="s">
        <v>32</v>
      </c>
      <c r="G87" t="s">
        <v>13</v>
      </c>
      <c r="H87">
        <v>108</v>
      </c>
      <c r="J87">
        <v>182</v>
      </c>
      <c r="O87" t="s">
        <v>193</v>
      </c>
      <c r="S87">
        <f>COUNTA(Table2023[[#This Row],[Thermal Cycling]:[PAN Performance (2020-)]])</f>
        <v>1</v>
      </c>
      <c r="T87" t="s">
        <v>442</v>
      </c>
      <c r="X87" t="s">
        <v>30</v>
      </c>
    </row>
    <row r="88" spans="1:24" x14ac:dyDescent="0.3">
      <c r="A88" t="s">
        <v>297</v>
      </c>
      <c r="B88" t="s">
        <v>1126</v>
      </c>
      <c r="C88" t="s">
        <v>430</v>
      </c>
      <c r="D88">
        <v>430</v>
      </c>
      <c r="E88">
        <v>475</v>
      </c>
      <c r="F88" t="s">
        <v>32</v>
      </c>
      <c r="G88" t="s">
        <v>13</v>
      </c>
      <c r="H88">
        <v>120</v>
      </c>
      <c r="J88">
        <v>182</v>
      </c>
      <c r="O88" t="s">
        <v>193</v>
      </c>
      <c r="S88">
        <f>COUNTA(Table2023[[#This Row],[Thermal Cycling]:[PAN Performance (2020-)]])</f>
        <v>1</v>
      </c>
      <c r="T88" t="s">
        <v>442</v>
      </c>
      <c r="X88" t="s">
        <v>30</v>
      </c>
    </row>
    <row r="89" spans="1:24" x14ac:dyDescent="0.3">
      <c r="A89" t="s">
        <v>299</v>
      </c>
      <c r="B89" t="s">
        <v>1126</v>
      </c>
      <c r="C89" t="s">
        <v>430</v>
      </c>
      <c r="D89">
        <v>430</v>
      </c>
      <c r="E89">
        <v>475</v>
      </c>
      <c r="F89" t="s">
        <v>11</v>
      </c>
      <c r="G89" t="s">
        <v>13</v>
      </c>
      <c r="H89">
        <v>120</v>
      </c>
      <c r="J89">
        <v>182</v>
      </c>
      <c r="O89" t="s">
        <v>193</v>
      </c>
      <c r="S89">
        <f>COUNTA(Table2023[[#This Row],[Thermal Cycling]:[PAN Performance (2020-)]])</f>
        <v>1</v>
      </c>
      <c r="T89" t="s">
        <v>442</v>
      </c>
      <c r="X89" t="s">
        <v>30</v>
      </c>
    </row>
    <row r="90" spans="1:24" x14ac:dyDescent="0.3">
      <c r="A90" t="s">
        <v>300</v>
      </c>
      <c r="B90" t="s">
        <v>1126</v>
      </c>
      <c r="C90" t="s">
        <v>430</v>
      </c>
      <c r="D90">
        <v>430</v>
      </c>
      <c r="E90">
        <v>475</v>
      </c>
      <c r="F90" t="s">
        <v>32</v>
      </c>
      <c r="G90" t="s">
        <v>13</v>
      </c>
      <c r="H90">
        <v>120</v>
      </c>
      <c r="J90">
        <v>182</v>
      </c>
      <c r="O90" t="s">
        <v>193</v>
      </c>
      <c r="S90">
        <f>COUNTA(Table2023[[#This Row],[Thermal Cycling]:[PAN Performance (2020-)]])</f>
        <v>1</v>
      </c>
      <c r="T90" t="s">
        <v>442</v>
      </c>
      <c r="X90" t="s">
        <v>30</v>
      </c>
    </row>
    <row r="91" spans="1:24" x14ac:dyDescent="0.3">
      <c r="A91" t="s">
        <v>301</v>
      </c>
      <c r="B91" t="s">
        <v>1126</v>
      </c>
      <c r="C91" t="s">
        <v>434</v>
      </c>
      <c r="D91">
        <v>480</v>
      </c>
      <c r="E91">
        <v>525</v>
      </c>
      <c r="F91" t="s">
        <v>32</v>
      </c>
      <c r="G91" t="s">
        <v>13</v>
      </c>
      <c r="H91">
        <v>132</v>
      </c>
      <c r="J91">
        <v>182</v>
      </c>
      <c r="O91" t="s">
        <v>193</v>
      </c>
      <c r="S91">
        <f>COUNTA(Table2023[[#This Row],[Thermal Cycling]:[PAN Performance (2020-)]])</f>
        <v>1</v>
      </c>
      <c r="T91" t="s">
        <v>442</v>
      </c>
      <c r="X91" t="s">
        <v>30</v>
      </c>
    </row>
    <row r="92" spans="1:24" x14ac:dyDescent="0.3">
      <c r="A92" t="s">
        <v>303</v>
      </c>
      <c r="B92" t="s">
        <v>1126</v>
      </c>
      <c r="C92" t="s">
        <v>434</v>
      </c>
      <c r="D92">
        <v>480</v>
      </c>
      <c r="E92">
        <v>525</v>
      </c>
      <c r="F92" t="s">
        <v>11</v>
      </c>
      <c r="G92" t="s">
        <v>13</v>
      </c>
      <c r="H92">
        <v>132</v>
      </c>
      <c r="J92">
        <v>182</v>
      </c>
      <c r="O92" t="s">
        <v>193</v>
      </c>
      <c r="S92">
        <f>COUNTA(Table2023[[#This Row],[Thermal Cycling]:[PAN Performance (2020-)]])</f>
        <v>1</v>
      </c>
      <c r="T92" t="s">
        <v>442</v>
      </c>
      <c r="X92" t="s">
        <v>30</v>
      </c>
    </row>
    <row r="93" spans="1:24" x14ac:dyDescent="0.3">
      <c r="A93" t="s">
        <v>304</v>
      </c>
      <c r="B93" t="s">
        <v>1126</v>
      </c>
      <c r="C93" t="s">
        <v>434</v>
      </c>
      <c r="D93">
        <v>480</v>
      </c>
      <c r="E93">
        <v>525</v>
      </c>
      <c r="F93" t="s">
        <v>32</v>
      </c>
      <c r="G93" t="s">
        <v>13</v>
      </c>
      <c r="H93">
        <v>132</v>
      </c>
      <c r="J93">
        <v>182</v>
      </c>
      <c r="O93" t="s">
        <v>193</v>
      </c>
      <c r="S93">
        <f>COUNTA(Table2023[[#This Row],[Thermal Cycling]:[PAN Performance (2020-)]])</f>
        <v>1</v>
      </c>
      <c r="T93" t="s">
        <v>442</v>
      </c>
      <c r="X93" t="s">
        <v>30</v>
      </c>
    </row>
    <row r="94" spans="1:24" x14ac:dyDescent="0.3">
      <c r="A94" t="s">
        <v>305</v>
      </c>
      <c r="B94" t="s">
        <v>1126</v>
      </c>
      <c r="C94" t="s">
        <v>429</v>
      </c>
      <c r="D94">
        <v>530</v>
      </c>
      <c r="E94">
        <v>575</v>
      </c>
      <c r="F94" t="s">
        <v>32</v>
      </c>
      <c r="G94" t="s">
        <v>13</v>
      </c>
      <c r="H94">
        <v>144</v>
      </c>
      <c r="J94">
        <v>182</v>
      </c>
      <c r="O94" t="s">
        <v>193</v>
      </c>
      <c r="S94">
        <f>COUNTA(Table2023[[#This Row],[Thermal Cycling]:[PAN Performance (2020-)]])</f>
        <v>1</v>
      </c>
      <c r="T94" t="s">
        <v>442</v>
      </c>
      <c r="X94" t="s">
        <v>30</v>
      </c>
    </row>
    <row r="95" spans="1:24" x14ac:dyDescent="0.3">
      <c r="A95" t="s">
        <v>307</v>
      </c>
      <c r="B95" t="s">
        <v>1126</v>
      </c>
      <c r="C95" t="s">
        <v>429</v>
      </c>
      <c r="D95">
        <v>530</v>
      </c>
      <c r="E95">
        <v>575</v>
      </c>
      <c r="F95" t="s">
        <v>11</v>
      </c>
      <c r="G95" t="s">
        <v>13</v>
      </c>
      <c r="H95">
        <v>144</v>
      </c>
      <c r="J95">
        <v>182</v>
      </c>
      <c r="O95" t="s">
        <v>193</v>
      </c>
      <c r="S95">
        <f>COUNTA(Table2023[[#This Row],[Thermal Cycling]:[PAN Performance (2020-)]])</f>
        <v>1</v>
      </c>
      <c r="T95" t="s">
        <v>442</v>
      </c>
      <c r="X95" t="s">
        <v>30</v>
      </c>
    </row>
    <row r="96" spans="1:24" x14ac:dyDescent="0.3">
      <c r="A96" t="s">
        <v>308</v>
      </c>
      <c r="B96" t="s">
        <v>1126</v>
      </c>
      <c r="C96" t="s">
        <v>429</v>
      </c>
      <c r="D96">
        <v>530</v>
      </c>
      <c r="E96">
        <v>575</v>
      </c>
      <c r="F96" t="s">
        <v>32</v>
      </c>
      <c r="G96" t="s">
        <v>13</v>
      </c>
      <c r="H96">
        <v>144</v>
      </c>
      <c r="J96">
        <v>182</v>
      </c>
      <c r="O96" t="s">
        <v>193</v>
      </c>
      <c r="S96">
        <f>COUNTA(Table2023[[#This Row],[Thermal Cycling]:[PAN Performance (2020-)]])</f>
        <v>1</v>
      </c>
      <c r="T96" t="s">
        <v>442</v>
      </c>
      <c r="X96" t="s">
        <v>30</v>
      </c>
    </row>
    <row r="97" spans="1:25" x14ac:dyDescent="0.3">
      <c r="A97" t="s">
        <v>309</v>
      </c>
      <c r="B97" t="s">
        <v>1126</v>
      </c>
      <c r="C97" t="s">
        <v>431</v>
      </c>
      <c r="D97">
        <v>580</v>
      </c>
      <c r="E97">
        <v>625</v>
      </c>
      <c r="F97" t="s">
        <v>32</v>
      </c>
      <c r="G97" t="s">
        <v>13</v>
      </c>
      <c r="H97">
        <v>156</v>
      </c>
      <c r="J97">
        <v>182</v>
      </c>
      <c r="O97" t="s">
        <v>193</v>
      </c>
      <c r="S97">
        <f>COUNTA(Table2023[[#This Row],[Thermal Cycling]:[PAN Performance (2020-)]])</f>
        <v>1</v>
      </c>
      <c r="T97" t="s">
        <v>442</v>
      </c>
      <c r="X97" t="s">
        <v>30</v>
      </c>
    </row>
    <row r="98" spans="1:25" x14ac:dyDescent="0.3">
      <c r="A98" t="s">
        <v>311</v>
      </c>
      <c r="B98" t="s">
        <v>1126</v>
      </c>
      <c r="C98" t="s">
        <v>431</v>
      </c>
      <c r="D98">
        <v>580</v>
      </c>
      <c r="E98">
        <v>625</v>
      </c>
      <c r="F98" t="s">
        <v>11</v>
      </c>
      <c r="G98" t="s">
        <v>13</v>
      </c>
      <c r="H98">
        <v>156</v>
      </c>
      <c r="J98">
        <v>182</v>
      </c>
      <c r="O98" t="s">
        <v>193</v>
      </c>
      <c r="S98">
        <f>COUNTA(Table2023[[#This Row],[Thermal Cycling]:[PAN Performance (2020-)]])</f>
        <v>1</v>
      </c>
      <c r="T98" t="s">
        <v>442</v>
      </c>
      <c r="X98" t="s">
        <v>30</v>
      </c>
    </row>
    <row r="99" spans="1:25" x14ac:dyDescent="0.3">
      <c r="A99" t="s">
        <v>312</v>
      </c>
      <c r="B99" t="s">
        <v>1126</v>
      </c>
      <c r="C99" t="s">
        <v>431</v>
      </c>
      <c r="D99">
        <v>580</v>
      </c>
      <c r="E99">
        <v>625</v>
      </c>
      <c r="F99" t="s">
        <v>32</v>
      </c>
      <c r="G99" t="s">
        <v>13</v>
      </c>
      <c r="H99">
        <v>156</v>
      </c>
      <c r="J99">
        <v>182</v>
      </c>
      <c r="O99" t="s">
        <v>193</v>
      </c>
      <c r="S99">
        <f>COUNTA(Table2023[[#This Row],[Thermal Cycling]:[PAN Performance (2020-)]])</f>
        <v>1</v>
      </c>
      <c r="T99" t="s">
        <v>442</v>
      </c>
      <c r="X99" t="s">
        <v>30</v>
      </c>
    </row>
    <row r="100" spans="1:25" x14ac:dyDescent="0.3">
      <c r="A100" t="s">
        <v>252</v>
      </c>
      <c r="B100" t="s">
        <v>60</v>
      </c>
      <c r="C100" t="s">
        <v>430</v>
      </c>
      <c r="D100">
        <v>430</v>
      </c>
      <c r="E100">
        <v>475</v>
      </c>
      <c r="F100" t="s">
        <v>53</v>
      </c>
      <c r="G100" t="s">
        <v>62</v>
      </c>
      <c r="H100">
        <v>264</v>
      </c>
      <c r="J100" t="s">
        <v>437</v>
      </c>
      <c r="K100" t="s">
        <v>193</v>
      </c>
      <c r="N100" t="s">
        <v>193</v>
      </c>
      <c r="O100" t="s">
        <v>193</v>
      </c>
      <c r="S100">
        <f>COUNTA(Table2023[[#This Row],[Thermal Cycling]:[PAN Performance (2020-)]])</f>
        <v>3</v>
      </c>
      <c r="T100" t="s">
        <v>448</v>
      </c>
      <c r="U100" t="s">
        <v>475</v>
      </c>
      <c r="X100" t="s">
        <v>476</v>
      </c>
      <c r="Y100" t="s">
        <v>45</v>
      </c>
    </row>
    <row r="101" spans="1:25" x14ac:dyDescent="0.3">
      <c r="A101" t="s">
        <v>61</v>
      </c>
      <c r="B101" t="s">
        <v>60</v>
      </c>
      <c r="C101" t="s">
        <v>430</v>
      </c>
      <c r="D101">
        <v>430</v>
      </c>
      <c r="E101">
        <v>475</v>
      </c>
      <c r="F101" t="s">
        <v>53</v>
      </c>
      <c r="G101" t="s">
        <v>62</v>
      </c>
      <c r="H101">
        <v>264</v>
      </c>
      <c r="J101" t="s">
        <v>437</v>
      </c>
      <c r="K101" t="s">
        <v>193</v>
      </c>
      <c r="N101" t="s">
        <v>193</v>
      </c>
      <c r="O101" t="s">
        <v>193</v>
      </c>
      <c r="S101">
        <f>COUNTA(Table2023[[#This Row],[Thermal Cycling]:[PAN Performance (2020-)]])</f>
        <v>3</v>
      </c>
      <c r="T101" t="s">
        <v>448</v>
      </c>
      <c r="U101" t="s">
        <v>475</v>
      </c>
      <c r="X101" t="s">
        <v>476</v>
      </c>
      <c r="Y101" t="s">
        <v>45</v>
      </c>
    </row>
    <row r="102" spans="1:25" x14ac:dyDescent="0.3">
      <c r="A102" t="s">
        <v>253</v>
      </c>
      <c r="B102" t="s">
        <v>60</v>
      </c>
      <c r="C102" t="s">
        <v>430</v>
      </c>
      <c r="D102">
        <v>430</v>
      </c>
      <c r="E102">
        <v>475</v>
      </c>
      <c r="F102" t="s">
        <v>53</v>
      </c>
      <c r="G102" t="s">
        <v>62</v>
      </c>
      <c r="H102">
        <v>264</v>
      </c>
      <c r="J102" t="s">
        <v>437</v>
      </c>
      <c r="K102" t="s">
        <v>193</v>
      </c>
      <c r="L102" t="s">
        <v>193</v>
      </c>
      <c r="M102" t="s">
        <v>193</v>
      </c>
      <c r="N102" t="s">
        <v>193</v>
      </c>
      <c r="O102" t="s">
        <v>193</v>
      </c>
      <c r="S102">
        <f>COUNTA(Table2023[[#This Row],[Thermal Cycling]:[PAN Performance (2020-)]])</f>
        <v>5</v>
      </c>
      <c r="T102" t="s">
        <v>448</v>
      </c>
      <c r="U102" t="s">
        <v>475</v>
      </c>
      <c r="X102" t="s">
        <v>476</v>
      </c>
      <c r="Y102" t="s">
        <v>45</v>
      </c>
    </row>
    <row r="103" spans="1:25" x14ac:dyDescent="0.3">
      <c r="A103" t="s">
        <v>254</v>
      </c>
      <c r="B103" t="s">
        <v>60</v>
      </c>
      <c r="C103" t="s">
        <v>430</v>
      </c>
      <c r="D103">
        <v>430</v>
      </c>
      <c r="E103">
        <v>475</v>
      </c>
      <c r="F103" t="s">
        <v>53</v>
      </c>
      <c r="G103" t="s">
        <v>62</v>
      </c>
      <c r="H103">
        <v>264</v>
      </c>
      <c r="J103" t="s">
        <v>437</v>
      </c>
      <c r="K103" t="s">
        <v>193</v>
      </c>
      <c r="L103" t="s">
        <v>193</v>
      </c>
      <c r="M103" t="s">
        <v>193</v>
      </c>
      <c r="N103" t="s">
        <v>193</v>
      </c>
      <c r="O103" t="s">
        <v>193</v>
      </c>
      <c r="S103">
        <f>COUNTA(Table2023[[#This Row],[Thermal Cycling]:[PAN Performance (2020-)]])</f>
        <v>5</v>
      </c>
      <c r="T103" t="s">
        <v>448</v>
      </c>
      <c r="U103" t="s">
        <v>475</v>
      </c>
      <c r="X103" t="s">
        <v>476</v>
      </c>
      <c r="Y103" t="s">
        <v>45</v>
      </c>
    </row>
    <row r="104" spans="1:25" x14ac:dyDescent="0.3">
      <c r="A104" t="s">
        <v>255</v>
      </c>
      <c r="B104" t="s">
        <v>60</v>
      </c>
      <c r="C104" t="s">
        <v>430</v>
      </c>
      <c r="D104">
        <v>430</v>
      </c>
      <c r="E104">
        <v>475</v>
      </c>
      <c r="F104" t="s">
        <v>53</v>
      </c>
      <c r="G104" t="s">
        <v>62</v>
      </c>
      <c r="H104">
        <v>264</v>
      </c>
      <c r="J104" t="s">
        <v>437</v>
      </c>
      <c r="K104" t="s">
        <v>193</v>
      </c>
      <c r="L104" t="s">
        <v>193</v>
      </c>
      <c r="M104" t="s">
        <v>193</v>
      </c>
      <c r="N104" t="s">
        <v>193</v>
      </c>
      <c r="O104" t="s">
        <v>193</v>
      </c>
      <c r="S104">
        <f>COUNTA(Table2023[[#This Row],[Thermal Cycling]:[PAN Performance (2020-)]])</f>
        <v>5</v>
      </c>
      <c r="T104" t="s">
        <v>448</v>
      </c>
      <c r="U104" t="s">
        <v>475</v>
      </c>
      <c r="X104" t="s">
        <v>476</v>
      </c>
      <c r="Y104" t="s">
        <v>45</v>
      </c>
    </row>
    <row r="105" spans="1:25" x14ac:dyDescent="0.3">
      <c r="A105" t="s">
        <v>256</v>
      </c>
      <c r="B105" t="s">
        <v>60</v>
      </c>
      <c r="C105" t="s">
        <v>430</v>
      </c>
      <c r="D105">
        <v>430</v>
      </c>
      <c r="E105">
        <v>475</v>
      </c>
      <c r="F105" t="s">
        <v>53</v>
      </c>
      <c r="G105" t="s">
        <v>62</v>
      </c>
      <c r="H105">
        <v>264</v>
      </c>
      <c r="J105" t="s">
        <v>437</v>
      </c>
      <c r="K105" t="s">
        <v>193</v>
      </c>
      <c r="L105" t="s">
        <v>193</v>
      </c>
      <c r="M105" t="s">
        <v>193</v>
      </c>
      <c r="N105" t="s">
        <v>193</v>
      </c>
      <c r="O105" t="s">
        <v>193</v>
      </c>
      <c r="S105">
        <f>COUNTA(Table2023[[#This Row],[Thermal Cycling]:[PAN Performance (2020-)]])</f>
        <v>5</v>
      </c>
      <c r="T105" t="s">
        <v>448</v>
      </c>
      <c r="U105" t="s">
        <v>475</v>
      </c>
      <c r="X105" t="s">
        <v>476</v>
      </c>
      <c r="Y105" t="s">
        <v>45</v>
      </c>
    </row>
    <row r="106" spans="1:25" x14ac:dyDescent="0.3">
      <c r="A106" t="s">
        <v>320</v>
      </c>
      <c r="B106" t="s">
        <v>416</v>
      </c>
      <c r="C106" t="s">
        <v>433</v>
      </c>
      <c r="D106">
        <v>330</v>
      </c>
      <c r="E106">
        <v>375</v>
      </c>
      <c r="F106" t="s">
        <v>11</v>
      </c>
      <c r="G106" t="s">
        <v>13</v>
      </c>
      <c r="H106">
        <v>120</v>
      </c>
      <c r="J106">
        <v>166</v>
      </c>
      <c r="M106" t="s">
        <v>193</v>
      </c>
      <c r="O106" t="s">
        <v>193</v>
      </c>
      <c r="S106">
        <f>COUNTA(Table2023[[#This Row],[Thermal Cycling]:[PAN Performance (2020-)]])</f>
        <v>2</v>
      </c>
      <c r="T106" t="s">
        <v>453</v>
      </c>
      <c r="X106" t="s">
        <v>438</v>
      </c>
    </row>
    <row r="107" spans="1:25" x14ac:dyDescent="0.3">
      <c r="A107" t="s">
        <v>322</v>
      </c>
      <c r="B107" t="s">
        <v>416</v>
      </c>
      <c r="C107" t="s">
        <v>192</v>
      </c>
      <c r="D107">
        <v>380</v>
      </c>
      <c r="E107">
        <v>425</v>
      </c>
      <c r="F107" t="s">
        <v>11</v>
      </c>
      <c r="G107" t="s">
        <v>13</v>
      </c>
      <c r="H107">
        <v>132</v>
      </c>
      <c r="J107">
        <v>166</v>
      </c>
      <c r="M107" t="s">
        <v>193</v>
      </c>
      <c r="O107" t="s">
        <v>193</v>
      </c>
      <c r="S107">
        <f>COUNTA(Table2023[[#This Row],[Thermal Cycling]:[PAN Performance (2020-)]])</f>
        <v>2</v>
      </c>
      <c r="T107" t="s">
        <v>453</v>
      </c>
      <c r="X107" t="s">
        <v>438</v>
      </c>
    </row>
    <row r="108" spans="1:25" x14ac:dyDescent="0.3">
      <c r="A108" t="s">
        <v>313</v>
      </c>
      <c r="B108" t="s">
        <v>416</v>
      </c>
      <c r="C108" t="s">
        <v>433</v>
      </c>
      <c r="D108">
        <v>330</v>
      </c>
      <c r="E108">
        <v>375</v>
      </c>
      <c r="F108" t="s">
        <v>32</v>
      </c>
      <c r="G108" t="s">
        <v>13</v>
      </c>
      <c r="H108">
        <v>120</v>
      </c>
      <c r="J108">
        <v>166</v>
      </c>
      <c r="O108" t="s">
        <v>193</v>
      </c>
      <c r="S108">
        <f>COUNTA(Table2023[[#This Row],[Thermal Cycling]:[PAN Performance (2020-)]])</f>
        <v>1</v>
      </c>
      <c r="T108" t="s">
        <v>453</v>
      </c>
      <c r="X108" t="s">
        <v>438</v>
      </c>
    </row>
    <row r="109" spans="1:25" x14ac:dyDescent="0.3">
      <c r="A109" t="s">
        <v>314</v>
      </c>
      <c r="B109" t="s">
        <v>416</v>
      </c>
      <c r="C109" t="s">
        <v>433</v>
      </c>
      <c r="D109">
        <v>330</v>
      </c>
      <c r="E109">
        <v>375</v>
      </c>
      <c r="F109" t="s">
        <v>32</v>
      </c>
      <c r="G109" t="s">
        <v>13</v>
      </c>
      <c r="H109">
        <v>120</v>
      </c>
      <c r="J109">
        <v>166</v>
      </c>
      <c r="O109" t="s">
        <v>193</v>
      </c>
      <c r="S109">
        <f>COUNTA(Table2023[[#This Row],[Thermal Cycling]:[PAN Performance (2020-)]])</f>
        <v>1</v>
      </c>
      <c r="T109" t="s">
        <v>453</v>
      </c>
      <c r="X109" t="s">
        <v>438</v>
      </c>
    </row>
    <row r="110" spans="1:25" x14ac:dyDescent="0.3">
      <c r="A110" t="s">
        <v>315</v>
      </c>
      <c r="B110" t="s">
        <v>416</v>
      </c>
      <c r="C110" t="s">
        <v>192</v>
      </c>
      <c r="D110">
        <v>380</v>
      </c>
      <c r="E110">
        <v>425</v>
      </c>
      <c r="F110" t="s">
        <v>32</v>
      </c>
      <c r="G110" t="s">
        <v>13</v>
      </c>
      <c r="H110">
        <v>132</v>
      </c>
      <c r="J110">
        <v>166</v>
      </c>
      <c r="O110" t="s">
        <v>193</v>
      </c>
      <c r="S110">
        <f>COUNTA(Table2023[[#This Row],[Thermal Cycling]:[PAN Performance (2020-)]])</f>
        <v>1</v>
      </c>
      <c r="T110" t="s">
        <v>453</v>
      </c>
      <c r="X110" t="s">
        <v>438</v>
      </c>
    </row>
    <row r="111" spans="1:25" x14ac:dyDescent="0.3">
      <c r="A111" t="s">
        <v>316</v>
      </c>
      <c r="B111" t="s">
        <v>416</v>
      </c>
      <c r="C111" t="s">
        <v>192</v>
      </c>
      <c r="D111">
        <v>380</v>
      </c>
      <c r="E111">
        <v>425</v>
      </c>
      <c r="F111" t="s">
        <v>32</v>
      </c>
      <c r="G111" t="s">
        <v>13</v>
      </c>
      <c r="H111">
        <v>132</v>
      </c>
      <c r="J111">
        <v>166</v>
      </c>
      <c r="O111" t="s">
        <v>193</v>
      </c>
      <c r="S111">
        <f>COUNTA(Table2023[[#This Row],[Thermal Cycling]:[PAN Performance (2020-)]])</f>
        <v>1</v>
      </c>
      <c r="T111" t="s">
        <v>453</v>
      </c>
      <c r="X111" t="s">
        <v>438</v>
      </c>
    </row>
    <row r="112" spans="1:25" x14ac:dyDescent="0.3">
      <c r="A112" t="s">
        <v>317</v>
      </c>
      <c r="B112" t="s">
        <v>416</v>
      </c>
      <c r="C112" t="s">
        <v>430</v>
      </c>
      <c r="D112">
        <v>430</v>
      </c>
      <c r="E112">
        <v>475</v>
      </c>
      <c r="F112" t="s">
        <v>32</v>
      </c>
      <c r="G112" t="s">
        <v>13</v>
      </c>
      <c r="H112">
        <v>144</v>
      </c>
      <c r="J112">
        <v>166</v>
      </c>
      <c r="O112" t="s">
        <v>193</v>
      </c>
      <c r="S112">
        <f>COUNTA(Table2023[[#This Row],[Thermal Cycling]:[PAN Performance (2020-)]])</f>
        <v>1</v>
      </c>
      <c r="T112" t="s">
        <v>453</v>
      </c>
      <c r="X112" t="s">
        <v>438</v>
      </c>
    </row>
    <row r="113" spans="1:24" x14ac:dyDescent="0.3">
      <c r="A113" t="s">
        <v>318</v>
      </c>
      <c r="B113" t="s">
        <v>416</v>
      </c>
      <c r="C113" t="s">
        <v>430</v>
      </c>
      <c r="D113">
        <v>430</v>
      </c>
      <c r="E113">
        <v>475</v>
      </c>
      <c r="F113" t="s">
        <v>32</v>
      </c>
      <c r="G113" t="s">
        <v>13</v>
      </c>
      <c r="H113">
        <v>144</v>
      </c>
      <c r="J113">
        <v>166</v>
      </c>
      <c r="O113" t="s">
        <v>193</v>
      </c>
      <c r="S113">
        <f>COUNTA(Table2023[[#This Row],[Thermal Cycling]:[PAN Performance (2020-)]])</f>
        <v>1</v>
      </c>
      <c r="T113" t="s">
        <v>453</v>
      </c>
      <c r="X113" t="s">
        <v>438</v>
      </c>
    </row>
    <row r="114" spans="1:24" x14ac:dyDescent="0.3">
      <c r="A114" t="s">
        <v>319</v>
      </c>
      <c r="B114" t="s">
        <v>416</v>
      </c>
      <c r="C114" t="s">
        <v>433</v>
      </c>
      <c r="D114">
        <v>330</v>
      </c>
      <c r="E114">
        <v>375</v>
      </c>
      <c r="F114" t="s">
        <v>11</v>
      </c>
      <c r="G114" t="s">
        <v>13</v>
      </c>
      <c r="H114">
        <v>120</v>
      </c>
      <c r="J114">
        <v>166</v>
      </c>
      <c r="O114" t="s">
        <v>193</v>
      </c>
      <c r="S114">
        <f>COUNTA(Table2023[[#This Row],[Thermal Cycling]:[PAN Performance (2020-)]])</f>
        <v>1</v>
      </c>
      <c r="T114" t="s">
        <v>453</v>
      </c>
      <c r="X114" t="s">
        <v>438</v>
      </c>
    </row>
    <row r="115" spans="1:24" x14ac:dyDescent="0.3">
      <c r="A115" t="s">
        <v>321</v>
      </c>
      <c r="B115" t="s">
        <v>416</v>
      </c>
      <c r="C115" t="s">
        <v>192</v>
      </c>
      <c r="D115">
        <v>380</v>
      </c>
      <c r="E115">
        <v>425</v>
      </c>
      <c r="F115" t="s">
        <v>11</v>
      </c>
      <c r="G115" t="s">
        <v>13</v>
      </c>
      <c r="H115">
        <v>132</v>
      </c>
      <c r="J115">
        <v>166</v>
      </c>
      <c r="O115" t="s">
        <v>193</v>
      </c>
      <c r="S115">
        <f>COUNTA(Table2023[[#This Row],[Thermal Cycling]:[PAN Performance (2020-)]])</f>
        <v>1</v>
      </c>
      <c r="T115" t="s">
        <v>453</v>
      </c>
      <c r="X115" t="s">
        <v>438</v>
      </c>
    </row>
    <row r="116" spans="1:24" x14ac:dyDescent="0.3">
      <c r="A116" t="s">
        <v>323</v>
      </c>
      <c r="B116" t="s">
        <v>416</v>
      </c>
      <c r="C116" t="s">
        <v>430</v>
      </c>
      <c r="D116">
        <v>430</v>
      </c>
      <c r="E116">
        <v>475</v>
      </c>
      <c r="F116" t="s">
        <v>11</v>
      </c>
      <c r="G116" t="s">
        <v>13</v>
      </c>
      <c r="H116">
        <v>144</v>
      </c>
      <c r="J116">
        <v>166</v>
      </c>
      <c r="O116" t="s">
        <v>193</v>
      </c>
      <c r="S116">
        <f>COUNTA(Table2023[[#This Row],[Thermal Cycling]:[PAN Performance (2020-)]])</f>
        <v>1</v>
      </c>
      <c r="T116" t="s">
        <v>453</v>
      </c>
      <c r="X116" t="s">
        <v>438</v>
      </c>
    </row>
    <row r="117" spans="1:24" x14ac:dyDescent="0.3">
      <c r="A117" t="s">
        <v>324</v>
      </c>
      <c r="B117" t="s">
        <v>416</v>
      </c>
      <c r="C117" t="s">
        <v>430</v>
      </c>
      <c r="D117">
        <v>430</v>
      </c>
      <c r="E117">
        <v>475</v>
      </c>
      <c r="F117" t="s">
        <v>11</v>
      </c>
      <c r="G117" t="s">
        <v>13</v>
      </c>
      <c r="H117">
        <v>144</v>
      </c>
      <c r="J117">
        <v>166</v>
      </c>
      <c r="O117" t="s">
        <v>193</v>
      </c>
      <c r="S117">
        <f>COUNTA(Table2023[[#This Row],[Thermal Cycling]:[PAN Performance (2020-)]])</f>
        <v>1</v>
      </c>
      <c r="T117" t="s">
        <v>453</v>
      </c>
      <c r="X117" t="s">
        <v>438</v>
      </c>
    </row>
    <row r="118" spans="1:24" x14ac:dyDescent="0.3">
      <c r="A118" t="s">
        <v>69</v>
      </c>
      <c r="B118" t="s">
        <v>63</v>
      </c>
      <c r="C118" t="s">
        <v>429</v>
      </c>
      <c r="D118">
        <v>530</v>
      </c>
      <c r="E118">
        <v>575</v>
      </c>
      <c r="F118" t="s">
        <v>11</v>
      </c>
      <c r="G118" t="s">
        <v>13</v>
      </c>
      <c r="H118">
        <v>144</v>
      </c>
      <c r="J118">
        <v>182</v>
      </c>
      <c r="M118" t="s">
        <v>193</v>
      </c>
      <c r="N118" t="s">
        <v>193</v>
      </c>
      <c r="O118" t="s">
        <v>193</v>
      </c>
      <c r="S118">
        <f>COUNTA(Table2023[[#This Row],[Thermal Cycling]:[PAN Performance (2020-)]])</f>
        <v>3</v>
      </c>
      <c r="T118" t="s">
        <v>64</v>
      </c>
      <c r="X118" t="s">
        <v>30</v>
      </c>
    </row>
    <row r="119" spans="1:24" x14ac:dyDescent="0.3">
      <c r="A119" t="s">
        <v>327</v>
      </c>
      <c r="B119" t="s">
        <v>63</v>
      </c>
      <c r="C119" t="s">
        <v>431</v>
      </c>
      <c r="D119">
        <v>580</v>
      </c>
      <c r="E119">
        <v>625</v>
      </c>
      <c r="F119" t="s">
        <v>11</v>
      </c>
      <c r="G119" t="s">
        <v>13</v>
      </c>
      <c r="H119">
        <v>156</v>
      </c>
      <c r="J119">
        <v>182</v>
      </c>
      <c r="N119" t="s">
        <v>193</v>
      </c>
      <c r="O119" t="s">
        <v>193</v>
      </c>
      <c r="S119">
        <f>COUNTA(Table2023[[#This Row],[Thermal Cycling]:[PAN Performance (2020-)]])</f>
        <v>2</v>
      </c>
      <c r="T119" t="s">
        <v>64</v>
      </c>
      <c r="X119" t="s">
        <v>30</v>
      </c>
    </row>
    <row r="120" spans="1:24" x14ac:dyDescent="0.3">
      <c r="A120" t="s">
        <v>326</v>
      </c>
      <c r="B120" t="s">
        <v>63</v>
      </c>
      <c r="C120" t="s">
        <v>429</v>
      </c>
      <c r="D120">
        <v>530</v>
      </c>
      <c r="E120">
        <v>575</v>
      </c>
      <c r="F120" t="s">
        <v>11</v>
      </c>
      <c r="G120" t="s">
        <v>13</v>
      </c>
      <c r="H120">
        <v>144</v>
      </c>
      <c r="J120">
        <v>182</v>
      </c>
      <c r="N120" t="s">
        <v>193</v>
      </c>
      <c r="O120" t="s">
        <v>193</v>
      </c>
      <c r="S120">
        <f>COUNTA(Table2023[[#This Row],[Thermal Cycling]:[PAN Performance (2020-)]])</f>
        <v>2</v>
      </c>
      <c r="T120" t="s">
        <v>64</v>
      </c>
      <c r="X120" t="s">
        <v>30</v>
      </c>
    </row>
    <row r="121" spans="1:24" x14ac:dyDescent="0.3">
      <c r="A121" t="s">
        <v>66</v>
      </c>
      <c r="B121" t="s">
        <v>63</v>
      </c>
      <c r="C121" t="s">
        <v>434</v>
      </c>
      <c r="D121">
        <v>480</v>
      </c>
      <c r="E121">
        <v>525</v>
      </c>
      <c r="F121" t="s">
        <v>32</v>
      </c>
      <c r="G121" t="s">
        <v>13</v>
      </c>
      <c r="H121">
        <v>132</v>
      </c>
      <c r="J121">
        <v>182</v>
      </c>
      <c r="N121" t="s">
        <v>193</v>
      </c>
      <c r="O121" t="s">
        <v>193</v>
      </c>
      <c r="S121">
        <f>COUNTA(Table2023[[#This Row],[Thermal Cycling]:[PAN Performance (2020-)]])</f>
        <v>2</v>
      </c>
      <c r="T121" t="s">
        <v>64</v>
      </c>
      <c r="X121" t="s">
        <v>30</v>
      </c>
    </row>
    <row r="122" spans="1:24" x14ac:dyDescent="0.3">
      <c r="A122" t="s">
        <v>65</v>
      </c>
      <c r="B122" t="s">
        <v>63</v>
      </c>
      <c r="C122" t="s">
        <v>434</v>
      </c>
      <c r="D122">
        <v>480</v>
      </c>
      <c r="E122">
        <v>525</v>
      </c>
      <c r="F122" t="s">
        <v>11</v>
      </c>
      <c r="G122" t="s">
        <v>13</v>
      </c>
      <c r="H122">
        <v>132</v>
      </c>
      <c r="J122">
        <v>182</v>
      </c>
      <c r="N122" t="s">
        <v>193</v>
      </c>
      <c r="O122" t="s">
        <v>193</v>
      </c>
      <c r="S122">
        <f>COUNTA(Table2023[[#This Row],[Thermal Cycling]:[PAN Performance (2020-)]])</f>
        <v>2</v>
      </c>
      <c r="T122" t="s">
        <v>64</v>
      </c>
      <c r="X122" t="s">
        <v>30</v>
      </c>
    </row>
    <row r="123" spans="1:24" x14ac:dyDescent="0.3">
      <c r="A123" t="s">
        <v>325</v>
      </c>
      <c r="B123" t="s">
        <v>63</v>
      </c>
      <c r="C123" t="s">
        <v>192</v>
      </c>
      <c r="D123">
        <v>380</v>
      </c>
      <c r="E123">
        <v>425</v>
      </c>
      <c r="F123" t="s">
        <v>32</v>
      </c>
      <c r="G123" t="s">
        <v>13</v>
      </c>
      <c r="H123">
        <v>108</v>
      </c>
      <c r="J123">
        <v>182</v>
      </c>
      <c r="N123" t="s">
        <v>193</v>
      </c>
      <c r="O123" t="s">
        <v>193</v>
      </c>
      <c r="S123">
        <f>COUNTA(Table2023[[#This Row],[Thermal Cycling]:[PAN Performance (2020-)]])</f>
        <v>2</v>
      </c>
      <c r="T123" t="s">
        <v>64</v>
      </c>
      <c r="X123" t="s">
        <v>30</v>
      </c>
    </row>
    <row r="124" spans="1:24" x14ac:dyDescent="0.3">
      <c r="A124" t="s">
        <v>257</v>
      </c>
      <c r="B124" t="s">
        <v>75</v>
      </c>
      <c r="C124" t="s">
        <v>192</v>
      </c>
      <c r="D124">
        <v>380</v>
      </c>
      <c r="E124">
        <v>425</v>
      </c>
      <c r="F124" t="s">
        <v>11</v>
      </c>
      <c r="G124" t="s">
        <v>13</v>
      </c>
      <c r="H124">
        <v>108</v>
      </c>
      <c r="J124">
        <v>182</v>
      </c>
      <c r="M124" t="s">
        <v>193</v>
      </c>
      <c r="N124" t="s">
        <v>193</v>
      </c>
      <c r="O124" t="s">
        <v>193</v>
      </c>
      <c r="S124">
        <f>COUNTA(Table2023[[#This Row],[Thermal Cycling]:[PAN Performance (2020-)]])</f>
        <v>3</v>
      </c>
      <c r="T124" t="s">
        <v>76</v>
      </c>
      <c r="X124" t="s">
        <v>77</v>
      </c>
    </row>
    <row r="125" spans="1:24" x14ac:dyDescent="0.3">
      <c r="A125" t="s">
        <v>79</v>
      </c>
      <c r="B125" t="s">
        <v>75</v>
      </c>
      <c r="C125" t="s">
        <v>430</v>
      </c>
      <c r="D125">
        <v>430</v>
      </c>
      <c r="E125">
        <v>475</v>
      </c>
      <c r="F125" t="s">
        <v>11</v>
      </c>
      <c r="G125" t="s">
        <v>13</v>
      </c>
      <c r="H125">
        <v>120</v>
      </c>
      <c r="J125">
        <v>182</v>
      </c>
      <c r="M125" t="s">
        <v>193</v>
      </c>
      <c r="N125" t="s">
        <v>193</v>
      </c>
      <c r="O125" t="s">
        <v>193</v>
      </c>
      <c r="S125">
        <f>COUNTA(Table2023[[#This Row],[Thermal Cycling]:[PAN Performance (2020-)]])</f>
        <v>3</v>
      </c>
      <c r="T125" t="s">
        <v>76</v>
      </c>
      <c r="X125" t="s">
        <v>77</v>
      </c>
    </row>
    <row r="126" spans="1:24" x14ac:dyDescent="0.3">
      <c r="A126" t="s">
        <v>81</v>
      </c>
      <c r="B126" t="s">
        <v>75</v>
      </c>
      <c r="C126" t="s">
        <v>429</v>
      </c>
      <c r="D126">
        <v>530</v>
      </c>
      <c r="E126">
        <v>575</v>
      </c>
      <c r="F126" t="s">
        <v>11</v>
      </c>
      <c r="G126" t="s">
        <v>13</v>
      </c>
      <c r="H126">
        <v>144</v>
      </c>
      <c r="J126">
        <v>182</v>
      </c>
      <c r="M126" t="s">
        <v>193</v>
      </c>
      <c r="N126" t="s">
        <v>193</v>
      </c>
      <c r="O126" t="s">
        <v>193</v>
      </c>
      <c r="S126">
        <f>COUNTA(Table2023[[#This Row],[Thermal Cycling]:[PAN Performance (2020-)]])</f>
        <v>3</v>
      </c>
      <c r="T126" t="s">
        <v>76</v>
      </c>
      <c r="X126" t="s">
        <v>77</v>
      </c>
    </row>
    <row r="127" spans="1:24" x14ac:dyDescent="0.3">
      <c r="A127" t="s">
        <v>258</v>
      </c>
      <c r="B127" t="s">
        <v>75</v>
      </c>
      <c r="C127" t="s">
        <v>431</v>
      </c>
      <c r="D127">
        <v>580</v>
      </c>
      <c r="E127">
        <v>625</v>
      </c>
      <c r="F127" t="s">
        <v>11</v>
      </c>
      <c r="G127" t="s">
        <v>13</v>
      </c>
      <c r="H127">
        <v>156</v>
      </c>
      <c r="J127">
        <v>182</v>
      </c>
      <c r="N127" t="s">
        <v>193</v>
      </c>
      <c r="O127" t="s">
        <v>193</v>
      </c>
      <c r="S127">
        <f>COUNTA(Table2023[[#This Row],[Thermal Cycling]:[PAN Performance (2020-)]])</f>
        <v>2</v>
      </c>
      <c r="T127" t="s">
        <v>76</v>
      </c>
      <c r="X127" t="s">
        <v>77</v>
      </c>
    </row>
    <row r="128" spans="1:24" x14ac:dyDescent="0.3">
      <c r="A128" t="s">
        <v>388</v>
      </c>
      <c r="B128" t="s">
        <v>426</v>
      </c>
      <c r="C128" t="s">
        <v>435</v>
      </c>
      <c r="D128">
        <v>675</v>
      </c>
      <c r="F128" t="s">
        <v>28</v>
      </c>
      <c r="G128" t="s">
        <v>141</v>
      </c>
      <c r="H128">
        <v>132</v>
      </c>
      <c r="J128">
        <v>210</v>
      </c>
      <c r="K128" t="s">
        <v>193</v>
      </c>
      <c r="L128" t="s">
        <v>193</v>
      </c>
      <c r="M128" t="s">
        <v>193</v>
      </c>
      <c r="O128" t="s">
        <v>193</v>
      </c>
      <c r="P128" t="s">
        <v>193</v>
      </c>
      <c r="S128">
        <f>COUNTA(Table2023[[#This Row],[Thermal Cycling]:[PAN Performance (2020-)]])</f>
        <v>5</v>
      </c>
      <c r="T128" t="s">
        <v>463</v>
      </c>
      <c r="X128" t="s">
        <v>30</v>
      </c>
    </row>
    <row r="129" spans="1:26" x14ac:dyDescent="0.3">
      <c r="A129" t="s">
        <v>387</v>
      </c>
      <c r="B129" t="s">
        <v>426</v>
      </c>
      <c r="C129" t="s">
        <v>432</v>
      </c>
      <c r="D129">
        <v>630</v>
      </c>
      <c r="E129">
        <v>675</v>
      </c>
      <c r="F129" t="s">
        <v>28</v>
      </c>
      <c r="G129" t="s">
        <v>141</v>
      </c>
      <c r="H129">
        <v>120</v>
      </c>
      <c r="J129">
        <v>210</v>
      </c>
      <c r="K129" t="s">
        <v>193</v>
      </c>
      <c r="L129" t="s">
        <v>193</v>
      </c>
      <c r="M129" t="s">
        <v>193</v>
      </c>
      <c r="O129" t="s">
        <v>193</v>
      </c>
      <c r="S129">
        <f>COUNTA(Table2023[[#This Row],[Thermal Cycling]:[PAN Performance (2020-)]])</f>
        <v>4</v>
      </c>
      <c r="T129" t="s">
        <v>463</v>
      </c>
      <c r="X129" t="s">
        <v>30</v>
      </c>
    </row>
    <row r="130" spans="1:26" x14ac:dyDescent="0.3">
      <c r="A130" t="s">
        <v>206</v>
      </c>
      <c r="B130" t="s">
        <v>82</v>
      </c>
      <c r="C130" t="s">
        <v>429</v>
      </c>
      <c r="D130">
        <v>530</v>
      </c>
      <c r="E130">
        <v>575</v>
      </c>
      <c r="F130" t="s">
        <v>28</v>
      </c>
      <c r="G130" t="s">
        <v>13</v>
      </c>
      <c r="H130">
        <v>144</v>
      </c>
      <c r="J130">
        <v>182</v>
      </c>
      <c r="K130" t="s">
        <v>193</v>
      </c>
      <c r="L130" t="s">
        <v>193</v>
      </c>
      <c r="M130" t="s">
        <v>193</v>
      </c>
      <c r="O130" t="s">
        <v>193</v>
      </c>
      <c r="P130" t="s">
        <v>193</v>
      </c>
      <c r="S130">
        <f>COUNTA(Table2023[[#This Row],[Thermal Cycling]:[PAN Performance (2020-)]])</f>
        <v>5</v>
      </c>
      <c r="T130" t="s">
        <v>442</v>
      </c>
      <c r="X130" t="s">
        <v>30</v>
      </c>
    </row>
    <row r="131" spans="1:26" x14ac:dyDescent="0.3">
      <c r="A131" t="s">
        <v>207</v>
      </c>
      <c r="B131" t="s">
        <v>82</v>
      </c>
      <c r="C131" t="s">
        <v>429</v>
      </c>
      <c r="D131">
        <v>530</v>
      </c>
      <c r="E131">
        <v>575</v>
      </c>
      <c r="F131" t="s">
        <v>28</v>
      </c>
      <c r="G131" t="s">
        <v>13</v>
      </c>
      <c r="H131">
        <v>144</v>
      </c>
      <c r="J131">
        <v>182</v>
      </c>
      <c r="L131" t="s">
        <v>193</v>
      </c>
      <c r="M131" t="s">
        <v>193</v>
      </c>
      <c r="O131" t="s">
        <v>193</v>
      </c>
      <c r="S131">
        <f>COUNTA(Table2023[[#This Row],[Thermal Cycling]:[PAN Performance (2020-)]])</f>
        <v>3</v>
      </c>
      <c r="T131" t="s">
        <v>442</v>
      </c>
      <c r="X131" t="s">
        <v>30</v>
      </c>
    </row>
    <row r="132" spans="1:26" x14ac:dyDescent="0.3">
      <c r="A132" t="s">
        <v>204</v>
      </c>
      <c r="B132" t="s">
        <v>82</v>
      </c>
      <c r="C132" t="s">
        <v>192</v>
      </c>
      <c r="D132">
        <v>380</v>
      </c>
      <c r="E132">
        <v>425</v>
      </c>
      <c r="F132" t="s">
        <v>32</v>
      </c>
      <c r="G132" t="s">
        <v>13</v>
      </c>
      <c r="H132">
        <v>108</v>
      </c>
      <c r="J132">
        <v>182</v>
      </c>
      <c r="O132" t="s">
        <v>193</v>
      </c>
      <c r="S132">
        <f>COUNTA(Table2023[[#This Row],[Thermal Cycling]:[PAN Performance (2020-)]])</f>
        <v>1</v>
      </c>
      <c r="T132" t="s">
        <v>442</v>
      </c>
      <c r="X132" t="s">
        <v>30</v>
      </c>
    </row>
    <row r="133" spans="1:26" x14ac:dyDescent="0.3">
      <c r="A133" t="s">
        <v>205</v>
      </c>
      <c r="B133" t="s">
        <v>82</v>
      </c>
      <c r="C133" t="s">
        <v>192</v>
      </c>
      <c r="D133">
        <v>380</v>
      </c>
      <c r="E133">
        <v>425</v>
      </c>
      <c r="F133" t="s">
        <v>32</v>
      </c>
      <c r="G133" t="s">
        <v>13</v>
      </c>
      <c r="H133">
        <v>108</v>
      </c>
      <c r="J133">
        <v>182</v>
      </c>
      <c r="O133" t="s">
        <v>193</v>
      </c>
      <c r="S133">
        <f>COUNTA(Table2023[[#This Row],[Thermal Cycling]:[PAN Performance (2020-)]])</f>
        <v>1</v>
      </c>
      <c r="T133" t="s">
        <v>442</v>
      </c>
      <c r="X133" t="s">
        <v>30</v>
      </c>
    </row>
    <row r="134" spans="1:26" x14ac:dyDescent="0.3">
      <c r="A134" t="s">
        <v>208</v>
      </c>
      <c r="B134" t="s">
        <v>82</v>
      </c>
      <c r="C134" t="s">
        <v>429</v>
      </c>
      <c r="D134">
        <v>530</v>
      </c>
      <c r="E134">
        <v>575</v>
      </c>
      <c r="F134" t="s">
        <v>32</v>
      </c>
      <c r="G134" t="s">
        <v>13</v>
      </c>
      <c r="H134">
        <v>144</v>
      </c>
      <c r="J134">
        <v>182</v>
      </c>
      <c r="O134" t="s">
        <v>193</v>
      </c>
      <c r="S134">
        <f>COUNTA(Table2023[[#This Row],[Thermal Cycling]:[PAN Performance (2020-)]])</f>
        <v>1</v>
      </c>
      <c r="T134" t="s">
        <v>442</v>
      </c>
      <c r="X134" t="s">
        <v>30</v>
      </c>
    </row>
    <row r="135" spans="1:26" x14ac:dyDescent="0.3">
      <c r="A135" t="s">
        <v>197</v>
      </c>
      <c r="B135" t="s">
        <v>191</v>
      </c>
      <c r="C135" t="s">
        <v>429</v>
      </c>
      <c r="D135">
        <v>530</v>
      </c>
      <c r="E135">
        <v>575</v>
      </c>
      <c r="F135" t="s">
        <v>28</v>
      </c>
      <c r="G135" t="s">
        <v>55</v>
      </c>
      <c r="H135">
        <v>144</v>
      </c>
      <c r="J135">
        <v>182</v>
      </c>
      <c r="K135" t="s">
        <v>193</v>
      </c>
      <c r="L135" t="s">
        <v>193</v>
      </c>
      <c r="M135" t="s">
        <v>193</v>
      </c>
      <c r="N135" t="s">
        <v>193</v>
      </c>
      <c r="O135" t="s">
        <v>193</v>
      </c>
      <c r="P135" t="s">
        <v>193</v>
      </c>
      <c r="S135">
        <f>COUNTA(Table2023[[#This Row],[Thermal Cycling]:[PAN Performance (2020-)]])</f>
        <v>6</v>
      </c>
      <c r="T135" t="s">
        <v>441</v>
      </c>
      <c r="U135" t="s">
        <v>482</v>
      </c>
      <c r="V135" t="s">
        <v>483</v>
      </c>
      <c r="X135" t="s">
        <v>30</v>
      </c>
      <c r="Y135" t="s">
        <v>30</v>
      </c>
      <c r="Z135" t="s">
        <v>478</v>
      </c>
    </row>
    <row r="136" spans="1:26" x14ac:dyDescent="0.3">
      <c r="A136" t="s">
        <v>198</v>
      </c>
      <c r="B136" t="s">
        <v>191</v>
      </c>
      <c r="C136" t="s">
        <v>429</v>
      </c>
      <c r="D136">
        <v>530</v>
      </c>
      <c r="E136">
        <v>575</v>
      </c>
      <c r="F136" t="s">
        <v>11</v>
      </c>
      <c r="G136" t="s">
        <v>55</v>
      </c>
      <c r="H136">
        <v>144</v>
      </c>
      <c r="J136">
        <v>182</v>
      </c>
      <c r="K136" t="s">
        <v>193</v>
      </c>
      <c r="M136" t="s">
        <v>193</v>
      </c>
      <c r="N136" t="s">
        <v>193</v>
      </c>
      <c r="O136" t="s">
        <v>193</v>
      </c>
      <c r="P136" t="s">
        <v>193</v>
      </c>
      <c r="S136">
        <f>COUNTA(Table2023[[#This Row],[Thermal Cycling]:[PAN Performance (2020-)]])</f>
        <v>5</v>
      </c>
      <c r="T136" t="s">
        <v>441</v>
      </c>
      <c r="U136" t="s">
        <v>482</v>
      </c>
      <c r="V136" t="s">
        <v>483</v>
      </c>
      <c r="X136" t="s">
        <v>30</v>
      </c>
      <c r="Y136" t="s">
        <v>30</v>
      </c>
      <c r="Z136" t="s">
        <v>478</v>
      </c>
    </row>
    <row r="137" spans="1:26" x14ac:dyDescent="0.3">
      <c r="A137" t="s">
        <v>194</v>
      </c>
      <c r="B137" t="s">
        <v>191</v>
      </c>
      <c r="C137" t="s">
        <v>192</v>
      </c>
      <c r="D137">
        <v>380</v>
      </c>
      <c r="E137">
        <v>425</v>
      </c>
      <c r="F137" t="s">
        <v>32</v>
      </c>
      <c r="G137" t="s">
        <v>55</v>
      </c>
      <c r="H137">
        <v>108</v>
      </c>
      <c r="J137">
        <v>182</v>
      </c>
      <c r="K137" t="s">
        <v>193</v>
      </c>
      <c r="L137" t="s">
        <v>193</v>
      </c>
      <c r="M137" t="s">
        <v>193</v>
      </c>
      <c r="N137" t="s">
        <v>193</v>
      </c>
      <c r="O137" t="s">
        <v>193</v>
      </c>
      <c r="S137">
        <f>COUNTA(Table2023[[#This Row],[Thermal Cycling]:[PAN Performance (2020-)]])</f>
        <v>5</v>
      </c>
      <c r="T137" t="s">
        <v>441</v>
      </c>
      <c r="U137" t="s">
        <v>482</v>
      </c>
      <c r="V137" t="s">
        <v>483</v>
      </c>
      <c r="X137" t="s">
        <v>30</v>
      </c>
      <c r="Y137" t="s">
        <v>30</v>
      </c>
      <c r="Z137" t="s">
        <v>478</v>
      </c>
    </row>
    <row r="138" spans="1:26" x14ac:dyDescent="0.3">
      <c r="A138" t="s">
        <v>195</v>
      </c>
      <c r="B138" t="s">
        <v>191</v>
      </c>
      <c r="C138" t="s">
        <v>192</v>
      </c>
      <c r="D138">
        <v>380</v>
      </c>
      <c r="E138">
        <v>425</v>
      </c>
      <c r="F138" t="s">
        <v>32</v>
      </c>
      <c r="G138" t="s">
        <v>55</v>
      </c>
      <c r="H138">
        <v>108</v>
      </c>
      <c r="J138">
        <v>182</v>
      </c>
      <c r="K138" t="s">
        <v>193</v>
      </c>
      <c r="L138" t="s">
        <v>193</v>
      </c>
      <c r="M138" t="s">
        <v>193</v>
      </c>
      <c r="N138" t="s">
        <v>193</v>
      </c>
      <c r="O138" t="s">
        <v>193</v>
      </c>
      <c r="S138">
        <f>COUNTA(Table2023[[#This Row],[Thermal Cycling]:[PAN Performance (2020-)]])</f>
        <v>5</v>
      </c>
      <c r="T138" t="s">
        <v>441</v>
      </c>
      <c r="U138" t="s">
        <v>482</v>
      </c>
      <c r="V138" t="s">
        <v>483</v>
      </c>
      <c r="X138" t="s">
        <v>30</v>
      </c>
      <c r="Y138" t="s">
        <v>30</v>
      </c>
      <c r="Z138" t="s">
        <v>478</v>
      </c>
    </row>
    <row r="139" spans="1:26" x14ac:dyDescent="0.3">
      <c r="A139" t="s">
        <v>196</v>
      </c>
      <c r="B139" t="s">
        <v>191</v>
      </c>
      <c r="C139" t="s">
        <v>430</v>
      </c>
      <c r="D139">
        <v>430</v>
      </c>
      <c r="E139">
        <v>475</v>
      </c>
      <c r="F139" t="s">
        <v>32</v>
      </c>
      <c r="G139" t="s">
        <v>55</v>
      </c>
      <c r="H139">
        <v>120</v>
      </c>
      <c r="J139">
        <v>182</v>
      </c>
      <c r="K139" t="s">
        <v>193</v>
      </c>
      <c r="L139" t="s">
        <v>193</v>
      </c>
      <c r="M139" t="s">
        <v>193</v>
      </c>
      <c r="N139" t="s">
        <v>193</v>
      </c>
      <c r="O139" t="s">
        <v>193</v>
      </c>
      <c r="S139">
        <f>COUNTA(Table2023[[#This Row],[Thermal Cycling]:[PAN Performance (2020-)]])</f>
        <v>5</v>
      </c>
      <c r="T139" t="s">
        <v>441</v>
      </c>
      <c r="U139" t="s">
        <v>482</v>
      </c>
      <c r="V139" t="s">
        <v>483</v>
      </c>
      <c r="X139" t="s">
        <v>30</v>
      </c>
      <c r="Y139" t="s">
        <v>30</v>
      </c>
      <c r="Z139" t="s">
        <v>478</v>
      </c>
    </row>
    <row r="140" spans="1:26" x14ac:dyDescent="0.3">
      <c r="A140" t="s">
        <v>199</v>
      </c>
      <c r="B140" t="s">
        <v>191</v>
      </c>
      <c r="C140" t="s">
        <v>429</v>
      </c>
      <c r="D140">
        <v>530</v>
      </c>
      <c r="E140">
        <v>575</v>
      </c>
      <c r="F140" t="s">
        <v>32</v>
      </c>
      <c r="G140" t="s">
        <v>55</v>
      </c>
      <c r="H140">
        <v>144</v>
      </c>
      <c r="J140">
        <v>182</v>
      </c>
      <c r="K140" t="s">
        <v>193</v>
      </c>
      <c r="L140" t="s">
        <v>193</v>
      </c>
      <c r="M140" t="s">
        <v>193</v>
      </c>
      <c r="N140" t="s">
        <v>193</v>
      </c>
      <c r="O140" t="s">
        <v>193</v>
      </c>
      <c r="S140">
        <f>COUNTA(Table2023[[#This Row],[Thermal Cycling]:[PAN Performance (2020-)]])</f>
        <v>5</v>
      </c>
      <c r="T140" t="s">
        <v>441</v>
      </c>
      <c r="U140" t="s">
        <v>482</v>
      </c>
      <c r="V140" t="s">
        <v>483</v>
      </c>
      <c r="X140" t="s">
        <v>30</v>
      </c>
      <c r="Y140" t="s">
        <v>30</v>
      </c>
      <c r="Z140" t="s">
        <v>478</v>
      </c>
    </row>
    <row r="141" spans="1:26" x14ac:dyDescent="0.3">
      <c r="A141" t="s">
        <v>200</v>
      </c>
      <c r="B141" t="s">
        <v>191</v>
      </c>
      <c r="C141" t="s">
        <v>431</v>
      </c>
      <c r="D141">
        <v>580</v>
      </c>
      <c r="E141">
        <v>625</v>
      </c>
      <c r="F141" t="s">
        <v>28</v>
      </c>
      <c r="G141" t="s">
        <v>55</v>
      </c>
      <c r="H141">
        <v>156</v>
      </c>
      <c r="J141">
        <v>182</v>
      </c>
      <c r="K141" t="s">
        <v>193</v>
      </c>
      <c r="L141" t="s">
        <v>193</v>
      </c>
      <c r="M141" t="s">
        <v>193</v>
      </c>
      <c r="N141" t="s">
        <v>193</v>
      </c>
      <c r="O141" t="s">
        <v>193</v>
      </c>
      <c r="S141">
        <f>COUNTA(Table2023[[#This Row],[Thermal Cycling]:[PAN Performance (2020-)]])</f>
        <v>5</v>
      </c>
      <c r="T141" t="s">
        <v>441</v>
      </c>
      <c r="U141" t="s">
        <v>482</v>
      </c>
      <c r="V141" t="s">
        <v>483</v>
      </c>
      <c r="X141" t="s">
        <v>30</v>
      </c>
      <c r="Y141" t="s">
        <v>30</v>
      </c>
      <c r="Z141" t="s">
        <v>478</v>
      </c>
    </row>
    <row r="142" spans="1:26" x14ac:dyDescent="0.3">
      <c r="A142" t="s">
        <v>202</v>
      </c>
      <c r="B142" t="s">
        <v>191</v>
      </c>
      <c r="C142" t="s">
        <v>431</v>
      </c>
      <c r="D142">
        <v>580</v>
      </c>
      <c r="E142">
        <v>625</v>
      </c>
      <c r="F142" t="s">
        <v>32</v>
      </c>
      <c r="G142" t="s">
        <v>55</v>
      </c>
      <c r="H142">
        <v>156</v>
      </c>
      <c r="J142">
        <v>182</v>
      </c>
      <c r="K142" t="s">
        <v>193</v>
      </c>
      <c r="L142" t="s">
        <v>193</v>
      </c>
      <c r="M142" t="s">
        <v>193</v>
      </c>
      <c r="N142" t="s">
        <v>193</v>
      </c>
      <c r="O142" t="s">
        <v>193</v>
      </c>
      <c r="S142">
        <f>COUNTA(Table2023[[#This Row],[Thermal Cycling]:[PAN Performance (2020-)]])</f>
        <v>5</v>
      </c>
      <c r="T142" t="s">
        <v>441</v>
      </c>
      <c r="U142" t="s">
        <v>482</v>
      </c>
      <c r="V142" t="s">
        <v>483</v>
      </c>
      <c r="X142" t="s">
        <v>30</v>
      </c>
      <c r="Y142" t="s">
        <v>30</v>
      </c>
      <c r="Z142" t="s">
        <v>478</v>
      </c>
    </row>
    <row r="143" spans="1:26" x14ac:dyDescent="0.3">
      <c r="A143" t="s">
        <v>98</v>
      </c>
      <c r="B143" t="s">
        <v>191</v>
      </c>
      <c r="C143" t="s">
        <v>429</v>
      </c>
      <c r="D143">
        <v>530</v>
      </c>
      <c r="E143">
        <v>575</v>
      </c>
      <c r="F143" t="s">
        <v>11</v>
      </c>
      <c r="G143" t="s">
        <v>13</v>
      </c>
      <c r="H143">
        <v>144</v>
      </c>
      <c r="J143">
        <v>182</v>
      </c>
      <c r="K143" t="s">
        <v>193</v>
      </c>
      <c r="L143" t="s">
        <v>193</v>
      </c>
      <c r="M143" t="s">
        <v>193</v>
      </c>
      <c r="N143" t="s">
        <v>193</v>
      </c>
      <c r="S143">
        <f>COUNTA(Table2023[[#This Row],[Thermal Cycling]:[PAN Performance (2020-)]])</f>
        <v>4</v>
      </c>
      <c r="T143" t="s">
        <v>441</v>
      </c>
      <c r="U143" t="s">
        <v>482</v>
      </c>
      <c r="V143" t="s">
        <v>483</v>
      </c>
      <c r="X143" t="s">
        <v>30</v>
      </c>
      <c r="Y143" t="s">
        <v>30</v>
      </c>
      <c r="Z143" t="s">
        <v>478</v>
      </c>
    </row>
    <row r="144" spans="1:26" x14ac:dyDescent="0.3">
      <c r="A144" t="s">
        <v>201</v>
      </c>
      <c r="B144" t="s">
        <v>191</v>
      </c>
      <c r="C144" t="s">
        <v>431</v>
      </c>
      <c r="D144">
        <v>580</v>
      </c>
      <c r="E144">
        <v>625</v>
      </c>
      <c r="F144" t="s">
        <v>11</v>
      </c>
      <c r="G144" t="s">
        <v>55</v>
      </c>
      <c r="H144">
        <v>156</v>
      </c>
      <c r="J144">
        <v>182</v>
      </c>
      <c r="K144" t="s">
        <v>193</v>
      </c>
      <c r="M144" t="s">
        <v>193</v>
      </c>
      <c r="N144" t="s">
        <v>193</v>
      </c>
      <c r="O144" t="s">
        <v>193</v>
      </c>
      <c r="S144">
        <f>COUNTA(Table2023[[#This Row],[Thermal Cycling]:[PAN Performance (2020-)]])</f>
        <v>4</v>
      </c>
      <c r="T144" t="s">
        <v>441</v>
      </c>
      <c r="U144" t="s">
        <v>482</v>
      </c>
      <c r="V144" t="s">
        <v>483</v>
      </c>
      <c r="X144" t="s">
        <v>30</v>
      </c>
      <c r="Y144" t="s">
        <v>30</v>
      </c>
      <c r="Z144" t="s">
        <v>478</v>
      </c>
    </row>
    <row r="145" spans="1:26" x14ac:dyDescent="0.3">
      <c r="A145" t="s">
        <v>97</v>
      </c>
      <c r="B145" t="s">
        <v>191</v>
      </c>
      <c r="C145" t="s">
        <v>429</v>
      </c>
      <c r="D145">
        <v>530</v>
      </c>
      <c r="E145">
        <v>575</v>
      </c>
      <c r="F145" t="s">
        <v>28</v>
      </c>
      <c r="G145" t="s">
        <v>13</v>
      </c>
      <c r="H145">
        <v>144</v>
      </c>
      <c r="J145">
        <v>182</v>
      </c>
      <c r="L145" t="s">
        <v>193</v>
      </c>
      <c r="M145" t="s">
        <v>193</v>
      </c>
      <c r="N145" t="s">
        <v>193</v>
      </c>
      <c r="S145">
        <f>COUNTA(Table2023[[#This Row],[Thermal Cycling]:[PAN Performance (2020-)]])</f>
        <v>3</v>
      </c>
      <c r="T145" t="s">
        <v>441</v>
      </c>
      <c r="U145" t="s">
        <v>482</v>
      </c>
      <c r="V145" t="s">
        <v>483</v>
      </c>
      <c r="X145" t="s">
        <v>30</v>
      </c>
      <c r="Y145" t="s">
        <v>30</v>
      </c>
      <c r="Z145" t="s">
        <v>478</v>
      </c>
    </row>
    <row r="146" spans="1:26" x14ac:dyDescent="0.3">
      <c r="A146" t="s">
        <v>93</v>
      </c>
      <c r="B146" t="s">
        <v>191</v>
      </c>
      <c r="C146" t="s">
        <v>192</v>
      </c>
      <c r="D146">
        <v>380</v>
      </c>
      <c r="E146">
        <v>425</v>
      </c>
      <c r="F146" t="s">
        <v>32</v>
      </c>
      <c r="G146" t="s">
        <v>13</v>
      </c>
      <c r="H146">
        <v>132</v>
      </c>
      <c r="J146">
        <v>163.75</v>
      </c>
      <c r="L146" t="s">
        <v>193</v>
      </c>
      <c r="S146">
        <f>COUNTA(Table2023[[#This Row],[Thermal Cycling]:[PAN Performance (2020-)]])</f>
        <v>1</v>
      </c>
      <c r="T146" t="s">
        <v>441</v>
      </c>
      <c r="U146" t="s">
        <v>482</v>
      </c>
      <c r="V146" t="s">
        <v>483</v>
      </c>
      <c r="X146" t="s">
        <v>30</v>
      </c>
      <c r="Y146" t="s">
        <v>30</v>
      </c>
      <c r="Z146" t="s">
        <v>478</v>
      </c>
    </row>
    <row r="147" spans="1:26" x14ac:dyDescent="0.3">
      <c r="A147" t="s">
        <v>94</v>
      </c>
      <c r="B147" t="s">
        <v>191</v>
      </c>
      <c r="C147" t="s">
        <v>192</v>
      </c>
      <c r="D147">
        <v>380</v>
      </c>
      <c r="E147">
        <v>425</v>
      </c>
      <c r="F147" t="s">
        <v>32</v>
      </c>
      <c r="G147" t="s">
        <v>13</v>
      </c>
      <c r="H147">
        <v>132</v>
      </c>
      <c r="J147">
        <v>163.75</v>
      </c>
      <c r="L147" t="s">
        <v>193</v>
      </c>
      <c r="S147">
        <f>COUNTA(Table2023[[#This Row],[Thermal Cycling]:[PAN Performance (2020-)]])</f>
        <v>1</v>
      </c>
      <c r="T147" t="s">
        <v>441</v>
      </c>
      <c r="U147" t="s">
        <v>482</v>
      </c>
      <c r="V147" t="s">
        <v>483</v>
      </c>
      <c r="X147" t="s">
        <v>30</v>
      </c>
      <c r="Y147" t="s">
        <v>30</v>
      </c>
      <c r="Z147" t="s">
        <v>478</v>
      </c>
    </row>
    <row r="148" spans="1:26" x14ac:dyDescent="0.3">
      <c r="A148" t="s">
        <v>100</v>
      </c>
      <c r="B148" t="s">
        <v>191</v>
      </c>
      <c r="C148" t="s">
        <v>192</v>
      </c>
      <c r="D148">
        <v>380</v>
      </c>
      <c r="E148">
        <v>425</v>
      </c>
      <c r="F148" t="s">
        <v>11</v>
      </c>
      <c r="G148" t="s">
        <v>13</v>
      </c>
      <c r="H148">
        <v>144</v>
      </c>
      <c r="J148">
        <v>158.75</v>
      </c>
      <c r="L148" t="s">
        <v>193</v>
      </c>
      <c r="S148">
        <f>COUNTA(Table2023[[#This Row],[Thermal Cycling]:[PAN Performance (2020-)]])</f>
        <v>1</v>
      </c>
      <c r="T148" t="s">
        <v>441</v>
      </c>
      <c r="U148" t="s">
        <v>482</v>
      </c>
      <c r="V148" t="s">
        <v>483</v>
      </c>
      <c r="X148" t="s">
        <v>30</v>
      </c>
      <c r="Y148" t="s">
        <v>30</v>
      </c>
      <c r="Z148" t="s">
        <v>478</v>
      </c>
    </row>
    <row r="149" spans="1:26" x14ac:dyDescent="0.3">
      <c r="A149" t="s">
        <v>102</v>
      </c>
      <c r="B149" t="s">
        <v>191</v>
      </c>
      <c r="C149" t="s">
        <v>430</v>
      </c>
      <c r="D149">
        <v>430</v>
      </c>
      <c r="E149">
        <v>475</v>
      </c>
      <c r="F149" t="s">
        <v>32</v>
      </c>
      <c r="G149" t="s">
        <v>13</v>
      </c>
      <c r="H149">
        <v>156</v>
      </c>
      <c r="J149">
        <v>163.75</v>
      </c>
      <c r="M149" t="s">
        <v>193</v>
      </c>
      <c r="S149">
        <f>COUNTA(Table2023[[#This Row],[Thermal Cycling]:[PAN Performance (2020-)]])</f>
        <v>1</v>
      </c>
      <c r="T149" t="s">
        <v>441</v>
      </c>
      <c r="U149" t="s">
        <v>482</v>
      </c>
      <c r="V149" t="s">
        <v>483</v>
      </c>
      <c r="X149" t="s">
        <v>30</v>
      </c>
      <c r="Y149" t="s">
        <v>30</v>
      </c>
      <c r="Z149" t="s">
        <v>478</v>
      </c>
    </row>
    <row r="150" spans="1:26" x14ac:dyDescent="0.3">
      <c r="A150" t="s">
        <v>346</v>
      </c>
      <c r="B150" t="s">
        <v>419</v>
      </c>
      <c r="C150" t="s">
        <v>429</v>
      </c>
      <c r="D150">
        <v>530</v>
      </c>
      <c r="E150">
        <v>575</v>
      </c>
      <c r="F150" t="s">
        <v>28</v>
      </c>
      <c r="G150" t="s">
        <v>55</v>
      </c>
      <c r="H150">
        <v>144</v>
      </c>
      <c r="J150">
        <v>182</v>
      </c>
      <c r="L150" t="s">
        <v>193</v>
      </c>
      <c r="M150" t="s">
        <v>193</v>
      </c>
      <c r="N150" t="s">
        <v>193</v>
      </c>
      <c r="O150" t="s">
        <v>193</v>
      </c>
      <c r="P150" t="s">
        <v>193</v>
      </c>
      <c r="S150">
        <f>COUNTA(Table2023[[#This Row],[Thermal Cycling]:[PAN Performance (2020-)]])</f>
        <v>5</v>
      </c>
      <c r="T150" t="s">
        <v>457</v>
      </c>
      <c r="X150" t="s">
        <v>30</v>
      </c>
    </row>
    <row r="151" spans="1:26" x14ac:dyDescent="0.3">
      <c r="A151" t="s">
        <v>345</v>
      </c>
      <c r="B151" t="s">
        <v>419</v>
      </c>
      <c r="C151" t="s">
        <v>192</v>
      </c>
      <c r="D151">
        <v>380</v>
      </c>
      <c r="E151">
        <v>425</v>
      </c>
      <c r="F151" t="s">
        <v>28</v>
      </c>
      <c r="G151" t="s">
        <v>55</v>
      </c>
      <c r="H151">
        <v>108</v>
      </c>
      <c r="J151">
        <v>182</v>
      </c>
      <c r="L151" t="s">
        <v>193</v>
      </c>
      <c r="N151" t="s">
        <v>193</v>
      </c>
      <c r="O151" t="s">
        <v>193</v>
      </c>
      <c r="S151">
        <f>COUNTA(Table2023[[#This Row],[Thermal Cycling]:[PAN Performance (2020-)]])</f>
        <v>3</v>
      </c>
      <c r="T151" t="s">
        <v>457</v>
      </c>
      <c r="X151" t="s">
        <v>30</v>
      </c>
    </row>
    <row r="152" spans="1:26" x14ac:dyDescent="0.3">
      <c r="A152" t="s">
        <v>347</v>
      </c>
      <c r="B152" t="s">
        <v>419</v>
      </c>
      <c r="C152" t="s">
        <v>192</v>
      </c>
      <c r="D152">
        <v>380</v>
      </c>
      <c r="E152">
        <v>425</v>
      </c>
      <c r="F152" t="s">
        <v>11</v>
      </c>
      <c r="G152" t="s">
        <v>55</v>
      </c>
      <c r="H152">
        <v>108</v>
      </c>
      <c r="J152">
        <v>182</v>
      </c>
      <c r="O152" t="s">
        <v>193</v>
      </c>
      <c r="S152">
        <f>COUNTA(Table2023[[#This Row],[Thermal Cycling]:[PAN Performance (2020-)]])</f>
        <v>1</v>
      </c>
      <c r="T152" t="s">
        <v>457</v>
      </c>
      <c r="X152" t="s">
        <v>30</v>
      </c>
    </row>
    <row r="153" spans="1:26" x14ac:dyDescent="0.3">
      <c r="A153" t="s">
        <v>348</v>
      </c>
      <c r="B153" t="s">
        <v>419</v>
      </c>
      <c r="C153" t="s">
        <v>429</v>
      </c>
      <c r="D153">
        <v>530</v>
      </c>
      <c r="E153">
        <v>575</v>
      </c>
      <c r="F153" t="s">
        <v>11</v>
      </c>
      <c r="G153" t="s">
        <v>55</v>
      </c>
      <c r="H153">
        <v>144</v>
      </c>
      <c r="J153">
        <v>182</v>
      </c>
      <c r="O153" t="s">
        <v>193</v>
      </c>
      <c r="S153">
        <f>COUNTA(Table2023[[#This Row],[Thermal Cycling]:[PAN Performance (2020-)]])</f>
        <v>1</v>
      </c>
      <c r="T153" t="s">
        <v>457</v>
      </c>
      <c r="X153" t="s">
        <v>30</v>
      </c>
    </row>
    <row r="154" spans="1:26" x14ac:dyDescent="0.3">
      <c r="A154" t="s">
        <v>230</v>
      </c>
      <c r="B154" t="s">
        <v>110</v>
      </c>
      <c r="C154" t="s">
        <v>192</v>
      </c>
      <c r="D154">
        <v>380</v>
      </c>
      <c r="E154">
        <v>425</v>
      </c>
      <c r="F154" t="s">
        <v>32</v>
      </c>
      <c r="G154" t="s">
        <v>13</v>
      </c>
      <c r="H154">
        <v>260</v>
      </c>
      <c r="J154">
        <v>210</v>
      </c>
      <c r="O154" t="s">
        <v>193</v>
      </c>
      <c r="S154">
        <f>COUNTA(Table2023[[#This Row],[Thermal Cycling]:[PAN Performance (2020-)]])</f>
        <v>1</v>
      </c>
      <c r="T154" t="s">
        <v>444</v>
      </c>
      <c r="X154" t="s">
        <v>113</v>
      </c>
    </row>
    <row r="155" spans="1:26" x14ac:dyDescent="0.3">
      <c r="A155" t="s">
        <v>231</v>
      </c>
      <c r="B155" t="s">
        <v>110</v>
      </c>
      <c r="C155" t="s">
        <v>429</v>
      </c>
      <c r="D155">
        <v>530</v>
      </c>
      <c r="E155">
        <v>575</v>
      </c>
      <c r="F155" t="s">
        <v>28</v>
      </c>
      <c r="G155" t="s">
        <v>13</v>
      </c>
      <c r="H155">
        <v>345</v>
      </c>
      <c r="J155">
        <v>210</v>
      </c>
      <c r="O155" t="s">
        <v>193</v>
      </c>
      <c r="S155">
        <f>COUNTA(Table2023[[#This Row],[Thermal Cycling]:[PAN Performance (2020-)]])</f>
        <v>1</v>
      </c>
      <c r="T155" t="s">
        <v>444</v>
      </c>
      <c r="X155" t="s">
        <v>113</v>
      </c>
    </row>
    <row r="156" spans="1:26" x14ac:dyDescent="0.3">
      <c r="A156" t="s">
        <v>232</v>
      </c>
      <c r="B156" t="s">
        <v>110</v>
      </c>
      <c r="C156" t="s">
        <v>434</v>
      </c>
      <c r="D156">
        <v>480</v>
      </c>
      <c r="E156">
        <v>525</v>
      </c>
      <c r="F156" t="s">
        <v>28</v>
      </c>
      <c r="G156" t="s">
        <v>13</v>
      </c>
      <c r="H156">
        <v>315</v>
      </c>
      <c r="J156">
        <v>210</v>
      </c>
      <c r="O156" t="s">
        <v>193</v>
      </c>
      <c r="S156">
        <f>COUNTA(Table2023[[#This Row],[Thermal Cycling]:[PAN Performance (2020-)]])</f>
        <v>1</v>
      </c>
      <c r="T156" t="s">
        <v>444</v>
      </c>
      <c r="X156" t="s">
        <v>113</v>
      </c>
    </row>
    <row r="157" spans="1:26" x14ac:dyDescent="0.3">
      <c r="A157" t="s">
        <v>233</v>
      </c>
      <c r="B157" t="s">
        <v>110</v>
      </c>
      <c r="C157" t="s">
        <v>192</v>
      </c>
      <c r="D157">
        <v>380</v>
      </c>
      <c r="E157">
        <v>425</v>
      </c>
      <c r="F157" t="s">
        <v>32</v>
      </c>
      <c r="G157" t="s">
        <v>13</v>
      </c>
      <c r="H157">
        <v>260</v>
      </c>
      <c r="J157">
        <v>210</v>
      </c>
      <c r="O157" t="s">
        <v>193</v>
      </c>
      <c r="S157">
        <f>COUNTA(Table2023[[#This Row],[Thermal Cycling]:[PAN Performance (2020-)]])</f>
        <v>1</v>
      </c>
      <c r="T157" t="s">
        <v>444</v>
      </c>
      <c r="X157" t="s">
        <v>113</v>
      </c>
    </row>
    <row r="158" spans="1:26" x14ac:dyDescent="0.3">
      <c r="A158" t="s">
        <v>234</v>
      </c>
      <c r="B158" t="s">
        <v>110</v>
      </c>
      <c r="C158" t="s">
        <v>429</v>
      </c>
      <c r="D158">
        <v>530</v>
      </c>
      <c r="E158">
        <v>575</v>
      </c>
      <c r="F158" t="s">
        <v>28</v>
      </c>
      <c r="G158" t="s">
        <v>13</v>
      </c>
      <c r="H158">
        <v>345</v>
      </c>
      <c r="J158">
        <v>210</v>
      </c>
      <c r="O158" t="s">
        <v>193</v>
      </c>
      <c r="S158">
        <f>COUNTA(Table2023[[#This Row],[Thermal Cycling]:[PAN Performance (2020-)]])</f>
        <v>1</v>
      </c>
      <c r="T158" t="s">
        <v>444</v>
      </c>
      <c r="X158" t="s">
        <v>113</v>
      </c>
    </row>
    <row r="159" spans="1:26" x14ac:dyDescent="0.3">
      <c r="A159" t="s">
        <v>235</v>
      </c>
      <c r="B159" t="s">
        <v>117</v>
      </c>
      <c r="C159" t="s">
        <v>192</v>
      </c>
      <c r="D159">
        <v>380</v>
      </c>
      <c r="E159">
        <v>425</v>
      </c>
      <c r="F159" t="s">
        <v>28</v>
      </c>
      <c r="G159" t="s">
        <v>13</v>
      </c>
      <c r="H159">
        <v>108</v>
      </c>
      <c r="J159">
        <v>182</v>
      </c>
      <c r="K159" t="s">
        <v>193</v>
      </c>
      <c r="L159" t="s">
        <v>193</v>
      </c>
      <c r="M159" t="s">
        <v>193</v>
      </c>
      <c r="N159" t="s">
        <v>193</v>
      </c>
      <c r="O159" t="s">
        <v>193</v>
      </c>
      <c r="S159">
        <f>COUNTA(Table2023[[#This Row],[Thermal Cycling]:[PAN Performance (2020-)]])</f>
        <v>5</v>
      </c>
      <c r="T159" t="s">
        <v>445</v>
      </c>
      <c r="X159" t="s">
        <v>30</v>
      </c>
    </row>
    <row r="160" spans="1:26" x14ac:dyDescent="0.3">
      <c r="A160" t="s">
        <v>236</v>
      </c>
      <c r="B160" t="s">
        <v>117</v>
      </c>
      <c r="C160" t="s">
        <v>430</v>
      </c>
      <c r="D160">
        <v>430</v>
      </c>
      <c r="E160">
        <v>475</v>
      </c>
      <c r="F160" t="s">
        <v>28</v>
      </c>
      <c r="G160" t="s">
        <v>13</v>
      </c>
      <c r="H160">
        <v>120</v>
      </c>
      <c r="J160">
        <v>182</v>
      </c>
      <c r="L160" t="s">
        <v>193</v>
      </c>
      <c r="N160" t="s">
        <v>193</v>
      </c>
      <c r="O160" t="s">
        <v>193</v>
      </c>
      <c r="S160">
        <f>COUNTA(Table2023[[#This Row],[Thermal Cycling]:[PAN Performance (2020-)]])</f>
        <v>3</v>
      </c>
      <c r="T160" t="s">
        <v>445</v>
      </c>
      <c r="X160" t="s">
        <v>30</v>
      </c>
    </row>
    <row r="161" spans="1:25" x14ac:dyDescent="0.3">
      <c r="A161" t="s">
        <v>237</v>
      </c>
      <c r="B161" t="s">
        <v>117</v>
      </c>
      <c r="C161" t="s">
        <v>434</v>
      </c>
      <c r="D161">
        <v>480</v>
      </c>
      <c r="E161">
        <v>525</v>
      </c>
      <c r="F161" t="s">
        <v>28</v>
      </c>
      <c r="G161" t="s">
        <v>13</v>
      </c>
      <c r="H161">
        <v>132</v>
      </c>
      <c r="J161">
        <v>182</v>
      </c>
      <c r="L161" t="s">
        <v>193</v>
      </c>
      <c r="N161" t="s">
        <v>193</v>
      </c>
      <c r="O161" t="s">
        <v>193</v>
      </c>
      <c r="S161">
        <f>COUNTA(Table2023[[#This Row],[Thermal Cycling]:[PAN Performance (2020-)]])</f>
        <v>3</v>
      </c>
      <c r="T161" t="s">
        <v>445</v>
      </c>
      <c r="X161" t="s">
        <v>30</v>
      </c>
    </row>
    <row r="162" spans="1:25" x14ac:dyDescent="0.3">
      <c r="A162" t="s">
        <v>238</v>
      </c>
      <c r="B162" t="s">
        <v>117</v>
      </c>
      <c r="C162" t="s">
        <v>429</v>
      </c>
      <c r="D162">
        <v>530</v>
      </c>
      <c r="E162">
        <v>575</v>
      </c>
      <c r="F162" t="s">
        <v>28</v>
      </c>
      <c r="G162" t="s">
        <v>13</v>
      </c>
      <c r="H162">
        <v>144</v>
      </c>
      <c r="J162">
        <v>182</v>
      </c>
      <c r="L162" t="s">
        <v>193</v>
      </c>
      <c r="N162" t="s">
        <v>193</v>
      </c>
      <c r="O162" t="s">
        <v>193</v>
      </c>
      <c r="S162">
        <f>COUNTA(Table2023[[#This Row],[Thermal Cycling]:[PAN Performance (2020-)]])</f>
        <v>3</v>
      </c>
      <c r="T162" t="s">
        <v>445</v>
      </c>
      <c r="X162" t="s">
        <v>30</v>
      </c>
    </row>
    <row r="163" spans="1:25" x14ac:dyDescent="0.3">
      <c r="A163" t="s">
        <v>393</v>
      </c>
      <c r="B163" t="s">
        <v>427</v>
      </c>
      <c r="C163" t="s">
        <v>192</v>
      </c>
      <c r="D163">
        <v>380</v>
      </c>
      <c r="E163">
        <v>425</v>
      </c>
      <c r="F163" t="s">
        <v>28</v>
      </c>
      <c r="G163" t="s">
        <v>13</v>
      </c>
      <c r="H163">
        <v>108</v>
      </c>
      <c r="J163">
        <v>182</v>
      </c>
      <c r="N163" t="s">
        <v>193</v>
      </c>
      <c r="O163" t="s">
        <v>193</v>
      </c>
      <c r="S163">
        <f>COUNTA(Table2023[[#This Row],[Thermal Cycling]:[PAN Performance (2020-)]])</f>
        <v>2</v>
      </c>
      <c r="T163" t="s">
        <v>464</v>
      </c>
      <c r="X163" t="s">
        <v>16</v>
      </c>
    </row>
    <row r="164" spans="1:25" x14ac:dyDescent="0.3">
      <c r="A164" t="s">
        <v>394</v>
      </c>
      <c r="B164" t="s">
        <v>427</v>
      </c>
      <c r="C164" t="s">
        <v>430</v>
      </c>
      <c r="D164">
        <v>430</v>
      </c>
      <c r="E164">
        <v>475</v>
      </c>
      <c r="F164" t="s">
        <v>28</v>
      </c>
      <c r="G164" t="s">
        <v>13</v>
      </c>
      <c r="H164">
        <v>120</v>
      </c>
      <c r="J164">
        <v>182</v>
      </c>
      <c r="N164" t="s">
        <v>193</v>
      </c>
      <c r="O164" t="s">
        <v>193</v>
      </c>
      <c r="S164">
        <f>COUNTA(Table2023[[#This Row],[Thermal Cycling]:[PAN Performance (2020-)]])</f>
        <v>2</v>
      </c>
      <c r="T164" t="s">
        <v>464</v>
      </c>
      <c r="X164" t="s">
        <v>16</v>
      </c>
    </row>
    <row r="165" spans="1:25" x14ac:dyDescent="0.3">
      <c r="A165" t="s">
        <v>395</v>
      </c>
      <c r="B165" t="s">
        <v>427</v>
      </c>
      <c r="C165" t="s">
        <v>434</v>
      </c>
      <c r="D165">
        <v>480</v>
      </c>
      <c r="E165">
        <v>525</v>
      </c>
      <c r="F165" t="s">
        <v>28</v>
      </c>
      <c r="G165" t="s">
        <v>13</v>
      </c>
      <c r="H165">
        <v>132</v>
      </c>
      <c r="J165">
        <v>182</v>
      </c>
      <c r="N165" t="s">
        <v>193</v>
      </c>
      <c r="O165" t="s">
        <v>193</v>
      </c>
      <c r="S165">
        <f>COUNTA(Table2023[[#This Row],[Thermal Cycling]:[PAN Performance (2020-)]])</f>
        <v>2</v>
      </c>
      <c r="T165" t="s">
        <v>464</v>
      </c>
      <c r="X165" t="s">
        <v>16</v>
      </c>
    </row>
    <row r="166" spans="1:25" x14ac:dyDescent="0.3">
      <c r="A166" t="s">
        <v>396</v>
      </c>
      <c r="B166" t="s">
        <v>427</v>
      </c>
      <c r="C166" t="s">
        <v>429</v>
      </c>
      <c r="D166">
        <v>530</v>
      </c>
      <c r="E166">
        <v>575</v>
      </c>
      <c r="F166" t="s">
        <v>28</v>
      </c>
      <c r="G166" t="s">
        <v>13</v>
      </c>
      <c r="H166">
        <v>144</v>
      </c>
      <c r="J166">
        <v>182</v>
      </c>
      <c r="N166" t="s">
        <v>193</v>
      </c>
      <c r="O166" t="s">
        <v>193</v>
      </c>
      <c r="S166">
        <f>COUNTA(Table2023[[#This Row],[Thermal Cycling]:[PAN Performance (2020-)]])</f>
        <v>2</v>
      </c>
      <c r="T166" t="s">
        <v>464</v>
      </c>
      <c r="X166" t="s">
        <v>16</v>
      </c>
    </row>
    <row r="167" spans="1:25" x14ac:dyDescent="0.3">
      <c r="A167" t="s">
        <v>389</v>
      </c>
      <c r="B167" t="s">
        <v>427</v>
      </c>
      <c r="C167" t="s">
        <v>192</v>
      </c>
      <c r="D167">
        <v>380</v>
      </c>
      <c r="E167">
        <v>425</v>
      </c>
      <c r="F167" t="s">
        <v>11</v>
      </c>
      <c r="G167" t="s">
        <v>13</v>
      </c>
      <c r="H167">
        <v>108</v>
      </c>
      <c r="J167">
        <v>182</v>
      </c>
      <c r="O167" t="s">
        <v>193</v>
      </c>
      <c r="S167">
        <f>COUNTA(Table2023[[#This Row],[Thermal Cycling]:[PAN Performance (2020-)]])</f>
        <v>1</v>
      </c>
      <c r="T167" t="s">
        <v>464</v>
      </c>
      <c r="X167" t="s">
        <v>16</v>
      </c>
    </row>
    <row r="168" spans="1:25" x14ac:dyDescent="0.3">
      <c r="A168" t="s">
        <v>390</v>
      </c>
      <c r="B168" t="s">
        <v>427</v>
      </c>
      <c r="C168" t="s">
        <v>430</v>
      </c>
      <c r="D168">
        <v>430</v>
      </c>
      <c r="E168">
        <v>475</v>
      </c>
      <c r="F168" t="s">
        <v>11</v>
      </c>
      <c r="G168" t="s">
        <v>13</v>
      </c>
      <c r="H168">
        <v>120</v>
      </c>
      <c r="J168">
        <v>182</v>
      </c>
      <c r="O168" t="s">
        <v>193</v>
      </c>
      <c r="S168">
        <f>COUNTA(Table2023[[#This Row],[Thermal Cycling]:[PAN Performance (2020-)]])</f>
        <v>1</v>
      </c>
      <c r="T168" t="s">
        <v>464</v>
      </c>
      <c r="X168" t="s">
        <v>16</v>
      </c>
    </row>
    <row r="169" spans="1:25" x14ac:dyDescent="0.3">
      <c r="A169" t="s">
        <v>391</v>
      </c>
      <c r="B169" t="s">
        <v>427</v>
      </c>
      <c r="C169" t="s">
        <v>434</v>
      </c>
      <c r="D169">
        <v>480</v>
      </c>
      <c r="E169">
        <v>525</v>
      </c>
      <c r="F169" t="s">
        <v>11</v>
      </c>
      <c r="G169" t="s">
        <v>13</v>
      </c>
      <c r="H169">
        <v>132</v>
      </c>
      <c r="J169">
        <v>182</v>
      </c>
      <c r="O169" t="s">
        <v>193</v>
      </c>
      <c r="S169">
        <f>COUNTA(Table2023[[#This Row],[Thermal Cycling]:[PAN Performance (2020-)]])</f>
        <v>1</v>
      </c>
      <c r="T169" t="s">
        <v>464</v>
      </c>
      <c r="X169" t="s">
        <v>16</v>
      </c>
    </row>
    <row r="170" spans="1:25" x14ac:dyDescent="0.3">
      <c r="A170" t="s">
        <v>392</v>
      </c>
      <c r="B170" t="s">
        <v>427</v>
      </c>
      <c r="C170" t="s">
        <v>429</v>
      </c>
      <c r="D170">
        <v>530</v>
      </c>
      <c r="E170">
        <v>575</v>
      </c>
      <c r="F170" t="s">
        <v>11</v>
      </c>
      <c r="G170" t="s">
        <v>13</v>
      </c>
      <c r="H170">
        <v>144</v>
      </c>
      <c r="J170">
        <v>182</v>
      </c>
      <c r="O170" t="s">
        <v>193</v>
      </c>
      <c r="S170">
        <f>COUNTA(Table2023[[#This Row],[Thermal Cycling]:[PAN Performance (2020-)]])</f>
        <v>1</v>
      </c>
      <c r="T170" t="s">
        <v>464</v>
      </c>
      <c r="X170" t="s">
        <v>16</v>
      </c>
    </row>
    <row r="171" spans="1:25" x14ac:dyDescent="0.3">
      <c r="A171" t="s">
        <v>397</v>
      </c>
      <c r="B171" t="s">
        <v>427</v>
      </c>
      <c r="C171" t="s">
        <v>192</v>
      </c>
      <c r="D171">
        <v>380</v>
      </c>
      <c r="E171">
        <v>425</v>
      </c>
      <c r="F171" t="s">
        <v>32</v>
      </c>
      <c r="G171" t="s">
        <v>13</v>
      </c>
      <c r="H171">
        <v>108</v>
      </c>
      <c r="J171">
        <v>182</v>
      </c>
      <c r="O171" t="s">
        <v>193</v>
      </c>
      <c r="S171">
        <f>COUNTA(Table2023[[#This Row],[Thermal Cycling]:[PAN Performance (2020-)]])</f>
        <v>1</v>
      </c>
      <c r="T171" t="s">
        <v>464</v>
      </c>
      <c r="X171" t="s">
        <v>16</v>
      </c>
    </row>
    <row r="172" spans="1:25" x14ac:dyDescent="0.3">
      <c r="A172" t="s">
        <v>398</v>
      </c>
      <c r="B172" t="s">
        <v>427</v>
      </c>
      <c r="C172" t="s">
        <v>430</v>
      </c>
      <c r="D172">
        <v>430</v>
      </c>
      <c r="E172">
        <v>475</v>
      </c>
      <c r="F172" t="s">
        <v>32</v>
      </c>
      <c r="G172" t="s">
        <v>13</v>
      </c>
      <c r="H172">
        <v>120</v>
      </c>
      <c r="J172">
        <v>182</v>
      </c>
      <c r="O172" t="s">
        <v>193</v>
      </c>
      <c r="S172">
        <f>COUNTA(Table2023[[#This Row],[Thermal Cycling]:[PAN Performance (2020-)]])</f>
        <v>1</v>
      </c>
      <c r="T172" t="s">
        <v>464</v>
      </c>
      <c r="X172" t="s">
        <v>16</v>
      </c>
    </row>
    <row r="173" spans="1:25" x14ac:dyDescent="0.3">
      <c r="A173" t="s">
        <v>399</v>
      </c>
      <c r="B173" t="s">
        <v>427</v>
      </c>
      <c r="C173" t="s">
        <v>434</v>
      </c>
      <c r="D173">
        <v>480</v>
      </c>
      <c r="E173">
        <v>525</v>
      </c>
      <c r="F173" t="s">
        <v>32</v>
      </c>
      <c r="G173" t="s">
        <v>13</v>
      </c>
      <c r="H173">
        <v>132</v>
      </c>
      <c r="J173">
        <v>182</v>
      </c>
      <c r="O173" t="s">
        <v>193</v>
      </c>
      <c r="S173">
        <f>COUNTA(Table2023[[#This Row],[Thermal Cycling]:[PAN Performance (2020-)]])</f>
        <v>1</v>
      </c>
      <c r="T173" t="s">
        <v>464</v>
      </c>
      <c r="X173" t="s">
        <v>16</v>
      </c>
    </row>
    <row r="174" spans="1:25" x14ac:dyDescent="0.3">
      <c r="A174" t="s">
        <v>400</v>
      </c>
      <c r="B174" t="s">
        <v>427</v>
      </c>
      <c r="C174" t="s">
        <v>429</v>
      </c>
      <c r="D174">
        <v>530</v>
      </c>
      <c r="E174">
        <v>575</v>
      </c>
      <c r="F174" t="s">
        <v>32</v>
      </c>
      <c r="G174" t="s">
        <v>13</v>
      </c>
      <c r="H174">
        <v>144</v>
      </c>
      <c r="J174">
        <v>182</v>
      </c>
      <c r="O174" t="s">
        <v>193</v>
      </c>
      <c r="S174">
        <f>COUNTA(Table2023[[#This Row],[Thermal Cycling]:[PAN Performance (2020-)]])</f>
        <v>1</v>
      </c>
      <c r="T174" t="s">
        <v>464</v>
      </c>
      <c r="X174" t="s">
        <v>16</v>
      </c>
    </row>
    <row r="175" spans="1:25" x14ac:dyDescent="0.3">
      <c r="A175" t="s">
        <v>131</v>
      </c>
      <c r="B175" t="s">
        <v>119</v>
      </c>
      <c r="C175" t="s">
        <v>434</v>
      </c>
      <c r="D175">
        <v>480</v>
      </c>
      <c r="E175">
        <v>525</v>
      </c>
      <c r="F175" t="s">
        <v>28</v>
      </c>
      <c r="G175" t="s">
        <v>13</v>
      </c>
      <c r="H175">
        <v>156</v>
      </c>
      <c r="J175">
        <v>166</v>
      </c>
      <c r="K175" t="s">
        <v>193</v>
      </c>
      <c r="L175" t="s">
        <v>193</v>
      </c>
      <c r="M175" t="s">
        <v>193</v>
      </c>
      <c r="O175" t="s">
        <v>193</v>
      </c>
      <c r="S175">
        <f>COUNTA(Table2023[[#This Row],[Thermal Cycling]:[PAN Performance (2020-)]])</f>
        <v>4</v>
      </c>
      <c r="T175" t="s">
        <v>443</v>
      </c>
      <c r="U175" t="s">
        <v>471</v>
      </c>
      <c r="X175" t="s">
        <v>438</v>
      </c>
      <c r="Y175" t="s">
        <v>438</v>
      </c>
    </row>
    <row r="176" spans="1:25" x14ac:dyDescent="0.3">
      <c r="A176" t="s">
        <v>213</v>
      </c>
      <c r="B176" t="s">
        <v>119</v>
      </c>
      <c r="C176" t="s">
        <v>431</v>
      </c>
      <c r="D176">
        <v>580</v>
      </c>
      <c r="E176">
        <v>625</v>
      </c>
      <c r="F176" t="s">
        <v>28</v>
      </c>
      <c r="G176" t="s">
        <v>13</v>
      </c>
      <c r="H176">
        <v>156</v>
      </c>
      <c r="J176">
        <v>182</v>
      </c>
      <c r="K176" t="s">
        <v>193</v>
      </c>
      <c r="L176" t="s">
        <v>193</v>
      </c>
      <c r="M176" t="s">
        <v>193</v>
      </c>
      <c r="O176" t="s">
        <v>193</v>
      </c>
      <c r="S176">
        <f>COUNTA(Table2023[[#This Row],[Thermal Cycling]:[PAN Performance (2020-)]])</f>
        <v>4</v>
      </c>
      <c r="T176" t="s">
        <v>443</v>
      </c>
      <c r="U176" t="s">
        <v>471</v>
      </c>
      <c r="X176" t="s">
        <v>438</v>
      </c>
      <c r="Y176" t="s">
        <v>438</v>
      </c>
    </row>
    <row r="177" spans="1:25" x14ac:dyDescent="0.3">
      <c r="A177" t="s">
        <v>209</v>
      </c>
      <c r="B177" t="s">
        <v>119</v>
      </c>
      <c r="C177" t="s">
        <v>433</v>
      </c>
      <c r="D177">
        <v>330</v>
      </c>
      <c r="E177">
        <v>375</v>
      </c>
      <c r="F177" t="s">
        <v>32</v>
      </c>
      <c r="G177" t="s">
        <v>13</v>
      </c>
      <c r="H177">
        <v>120</v>
      </c>
      <c r="J177">
        <v>166</v>
      </c>
      <c r="N177" t="s">
        <v>193</v>
      </c>
      <c r="O177" t="s">
        <v>193</v>
      </c>
      <c r="S177">
        <f>COUNTA(Table2023[[#This Row],[Thermal Cycling]:[PAN Performance (2020-)]])</f>
        <v>2</v>
      </c>
      <c r="T177" t="s">
        <v>443</v>
      </c>
      <c r="U177" t="s">
        <v>471</v>
      </c>
      <c r="X177" t="s">
        <v>438</v>
      </c>
      <c r="Y177" t="s">
        <v>438</v>
      </c>
    </row>
    <row r="178" spans="1:25" x14ac:dyDescent="0.3">
      <c r="A178" t="s">
        <v>120</v>
      </c>
      <c r="B178" t="s">
        <v>119</v>
      </c>
      <c r="C178" t="s">
        <v>192</v>
      </c>
      <c r="D178">
        <v>380</v>
      </c>
      <c r="E178">
        <v>425</v>
      </c>
      <c r="F178" t="s">
        <v>32</v>
      </c>
      <c r="G178" t="s">
        <v>13</v>
      </c>
      <c r="H178">
        <v>132</v>
      </c>
      <c r="J178">
        <v>166</v>
      </c>
      <c r="N178" t="s">
        <v>193</v>
      </c>
      <c r="O178" t="s">
        <v>193</v>
      </c>
      <c r="S178">
        <f>COUNTA(Table2023[[#This Row],[Thermal Cycling]:[PAN Performance (2020-)]])</f>
        <v>2</v>
      </c>
      <c r="T178" t="s">
        <v>443</v>
      </c>
      <c r="U178" t="s">
        <v>471</v>
      </c>
      <c r="X178" t="s">
        <v>438</v>
      </c>
      <c r="Y178" t="s">
        <v>438</v>
      </c>
    </row>
    <row r="179" spans="1:25" x14ac:dyDescent="0.3">
      <c r="A179" t="s">
        <v>132</v>
      </c>
      <c r="B179" t="s">
        <v>119</v>
      </c>
      <c r="C179" t="s">
        <v>434</v>
      </c>
      <c r="D179">
        <v>480</v>
      </c>
      <c r="E179">
        <v>525</v>
      </c>
      <c r="F179" t="s">
        <v>32</v>
      </c>
      <c r="G179" t="s">
        <v>13</v>
      </c>
      <c r="H179">
        <v>156</v>
      </c>
      <c r="J179">
        <v>166</v>
      </c>
      <c r="N179" t="s">
        <v>193</v>
      </c>
      <c r="O179" t="s">
        <v>193</v>
      </c>
      <c r="S179">
        <f>COUNTA(Table2023[[#This Row],[Thermal Cycling]:[PAN Performance (2020-)]])</f>
        <v>2</v>
      </c>
      <c r="T179" t="s">
        <v>443</v>
      </c>
      <c r="U179" t="s">
        <v>471</v>
      </c>
      <c r="X179" t="s">
        <v>438</v>
      </c>
      <c r="Y179" t="s">
        <v>438</v>
      </c>
    </row>
    <row r="180" spans="1:25" x14ac:dyDescent="0.3">
      <c r="A180" t="s">
        <v>212</v>
      </c>
      <c r="B180" t="s">
        <v>119</v>
      </c>
      <c r="C180" t="s">
        <v>434</v>
      </c>
      <c r="D180">
        <v>480</v>
      </c>
      <c r="E180">
        <v>525</v>
      </c>
      <c r="F180" t="s">
        <v>32</v>
      </c>
      <c r="G180" t="s">
        <v>13</v>
      </c>
      <c r="H180">
        <v>156</v>
      </c>
      <c r="J180">
        <v>166</v>
      </c>
      <c r="N180" t="s">
        <v>193</v>
      </c>
      <c r="O180" t="s">
        <v>193</v>
      </c>
      <c r="S180">
        <f>COUNTA(Table2023[[#This Row],[Thermal Cycling]:[PAN Performance (2020-)]])</f>
        <v>2</v>
      </c>
      <c r="T180" t="s">
        <v>443</v>
      </c>
      <c r="U180" t="s">
        <v>471</v>
      </c>
      <c r="X180" t="s">
        <v>438</v>
      </c>
      <c r="Y180" t="s">
        <v>438</v>
      </c>
    </row>
    <row r="181" spans="1:25" x14ac:dyDescent="0.3">
      <c r="A181" t="s">
        <v>210</v>
      </c>
      <c r="B181" t="s">
        <v>119</v>
      </c>
      <c r="C181" t="s">
        <v>434</v>
      </c>
      <c r="D181">
        <v>480</v>
      </c>
      <c r="E181">
        <v>525</v>
      </c>
      <c r="F181" t="s">
        <v>32</v>
      </c>
      <c r="G181" t="s">
        <v>13</v>
      </c>
      <c r="H181">
        <v>156</v>
      </c>
      <c r="J181">
        <v>166</v>
      </c>
      <c r="O181" t="s">
        <v>193</v>
      </c>
      <c r="S181">
        <f>COUNTA(Table2023[[#This Row],[Thermal Cycling]:[PAN Performance (2020-)]])</f>
        <v>1</v>
      </c>
      <c r="T181" t="s">
        <v>443</v>
      </c>
      <c r="U181" t="s">
        <v>471</v>
      </c>
      <c r="X181" t="s">
        <v>438</v>
      </c>
      <c r="Y181" t="s">
        <v>438</v>
      </c>
    </row>
    <row r="182" spans="1:25" x14ac:dyDescent="0.3">
      <c r="A182" t="s">
        <v>211</v>
      </c>
      <c r="B182" t="s">
        <v>119</v>
      </c>
      <c r="C182" t="s">
        <v>434</v>
      </c>
      <c r="D182">
        <v>480</v>
      </c>
      <c r="E182">
        <v>525</v>
      </c>
      <c r="F182" t="s">
        <v>32</v>
      </c>
      <c r="G182" t="s">
        <v>13</v>
      </c>
      <c r="H182">
        <v>156</v>
      </c>
      <c r="J182">
        <v>166</v>
      </c>
      <c r="O182" t="s">
        <v>193</v>
      </c>
      <c r="S182">
        <f>COUNTA(Table2023[[#This Row],[Thermal Cycling]:[PAN Performance (2020-)]])</f>
        <v>1</v>
      </c>
      <c r="T182" t="s">
        <v>443</v>
      </c>
      <c r="U182" t="s">
        <v>471</v>
      </c>
      <c r="X182" t="s">
        <v>438</v>
      </c>
      <c r="Y182" t="s">
        <v>438</v>
      </c>
    </row>
    <row r="183" spans="1:25" x14ac:dyDescent="0.3">
      <c r="A183" t="s">
        <v>139</v>
      </c>
      <c r="B183" t="s">
        <v>409</v>
      </c>
      <c r="C183" t="s">
        <v>192</v>
      </c>
      <c r="D183">
        <v>380</v>
      </c>
      <c r="E183">
        <v>425</v>
      </c>
      <c r="F183" t="s">
        <v>32</v>
      </c>
      <c r="G183" t="s">
        <v>141</v>
      </c>
      <c r="H183">
        <v>132</v>
      </c>
      <c r="J183">
        <v>162</v>
      </c>
      <c r="M183" t="s">
        <v>193</v>
      </c>
      <c r="N183" t="s">
        <v>193</v>
      </c>
      <c r="S183">
        <f>COUNTA(Table2023[[#This Row],[Thermal Cycling]:[PAN Performance (2020-)]])</f>
        <v>2</v>
      </c>
      <c r="T183" t="s">
        <v>136</v>
      </c>
      <c r="X183" t="s">
        <v>137</v>
      </c>
    </row>
    <row r="184" spans="1:25" x14ac:dyDescent="0.3">
      <c r="A184" t="s">
        <v>330</v>
      </c>
      <c r="B184" t="s">
        <v>417</v>
      </c>
      <c r="C184" t="s">
        <v>431</v>
      </c>
      <c r="D184">
        <v>580</v>
      </c>
      <c r="E184">
        <v>625</v>
      </c>
      <c r="F184" t="s">
        <v>28</v>
      </c>
      <c r="G184" t="s">
        <v>13</v>
      </c>
      <c r="H184">
        <v>120</v>
      </c>
      <c r="J184">
        <v>210</v>
      </c>
      <c r="K184" t="s">
        <v>193</v>
      </c>
      <c r="M184" t="s">
        <v>193</v>
      </c>
      <c r="N184" t="s">
        <v>193</v>
      </c>
      <c r="O184" t="s">
        <v>193</v>
      </c>
      <c r="P184" t="s">
        <v>193</v>
      </c>
      <c r="S184">
        <f>COUNTA(Table2023[[#This Row],[Thermal Cycling]:[PAN Performance (2020-)]])</f>
        <v>5</v>
      </c>
      <c r="T184" t="s">
        <v>454</v>
      </c>
      <c r="U184" t="s">
        <v>481</v>
      </c>
      <c r="X184" t="s">
        <v>30</v>
      </c>
      <c r="Y184" t="s">
        <v>30</v>
      </c>
    </row>
    <row r="185" spans="1:25" x14ac:dyDescent="0.3">
      <c r="A185" t="s">
        <v>328</v>
      </c>
      <c r="B185" t="s">
        <v>417</v>
      </c>
      <c r="C185" t="s">
        <v>429</v>
      </c>
      <c r="D185">
        <v>530</v>
      </c>
      <c r="E185">
        <v>575</v>
      </c>
      <c r="F185" t="s">
        <v>28</v>
      </c>
      <c r="G185" t="s">
        <v>13</v>
      </c>
      <c r="H185">
        <v>110</v>
      </c>
      <c r="J185">
        <v>210</v>
      </c>
      <c r="M185" t="s">
        <v>193</v>
      </c>
      <c r="N185" t="s">
        <v>193</v>
      </c>
      <c r="O185" t="s">
        <v>193</v>
      </c>
      <c r="S185">
        <f>COUNTA(Table2023[[#This Row],[Thermal Cycling]:[PAN Performance (2020-)]])</f>
        <v>3</v>
      </c>
      <c r="T185" t="s">
        <v>454</v>
      </c>
      <c r="U185" t="s">
        <v>481</v>
      </c>
      <c r="X185" t="s">
        <v>30</v>
      </c>
      <c r="Y185" t="s">
        <v>30</v>
      </c>
    </row>
    <row r="186" spans="1:25" x14ac:dyDescent="0.3">
      <c r="A186" t="s">
        <v>332</v>
      </c>
      <c r="B186" t="s">
        <v>417</v>
      </c>
      <c r="C186" t="s">
        <v>432</v>
      </c>
      <c r="D186">
        <v>630</v>
      </c>
      <c r="E186">
        <v>675</v>
      </c>
      <c r="F186" t="s">
        <v>28</v>
      </c>
      <c r="G186" t="s">
        <v>13</v>
      </c>
      <c r="H186">
        <v>132</v>
      </c>
      <c r="J186">
        <v>210</v>
      </c>
      <c r="N186" t="s">
        <v>193</v>
      </c>
      <c r="O186" t="s">
        <v>193</v>
      </c>
      <c r="S186">
        <f>COUNTA(Table2023[[#This Row],[Thermal Cycling]:[PAN Performance (2020-)]])</f>
        <v>2</v>
      </c>
      <c r="T186" t="s">
        <v>454</v>
      </c>
      <c r="U186" t="s">
        <v>481</v>
      </c>
      <c r="X186" t="s">
        <v>30</v>
      </c>
      <c r="Y186" t="s">
        <v>30</v>
      </c>
    </row>
    <row r="187" spans="1:25" x14ac:dyDescent="0.3">
      <c r="A187" t="s">
        <v>329</v>
      </c>
      <c r="B187" t="s">
        <v>417</v>
      </c>
      <c r="C187" t="s">
        <v>429</v>
      </c>
      <c r="D187">
        <v>530</v>
      </c>
      <c r="E187">
        <v>575</v>
      </c>
      <c r="F187" t="s">
        <v>32</v>
      </c>
      <c r="G187" t="s">
        <v>13</v>
      </c>
      <c r="H187">
        <v>110</v>
      </c>
      <c r="J187">
        <v>210</v>
      </c>
      <c r="O187" t="s">
        <v>193</v>
      </c>
      <c r="S187">
        <f>COUNTA(Table2023[[#This Row],[Thermal Cycling]:[PAN Performance (2020-)]])</f>
        <v>1</v>
      </c>
      <c r="T187" t="s">
        <v>454</v>
      </c>
      <c r="U187" t="s">
        <v>481</v>
      </c>
      <c r="X187" t="s">
        <v>30</v>
      </c>
      <c r="Y187" t="s">
        <v>30</v>
      </c>
    </row>
    <row r="188" spans="1:25" x14ac:dyDescent="0.3">
      <c r="A188" t="s">
        <v>331</v>
      </c>
      <c r="B188" t="s">
        <v>417</v>
      </c>
      <c r="C188" t="s">
        <v>431</v>
      </c>
      <c r="D188">
        <v>580</v>
      </c>
      <c r="E188">
        <v>625</v>
      </c>
      <c r="F188" t="s">
        <v>32</v>
      </c>
      <c r="G188" t="s">
        <v>13</v>
      </c>
      <c r="H188">
        <v>120</v>
      </c>
      <c r="J188">
        <v>210</v>
      </c>
      <c r="O188" t="s">
        <v>193</v>
      </c>
      <c r="S188">
        <f>COUNTA(Table2023[[#This Row],[Thermal Cycling]:[PAN Performance (2020-)]])</f>
        <v>1</v>
      </c>
      <c r="T188" t="s">
        <v>454</v>
      </c>
      <c r="U188" t="s">
        <v>481</v>
      </c>
      <c r="X188" t="s">
        <v>30</v>
      </c>
      <c r="Y188" t="s">
        <v>30</v>
      </c>
    </row>
    <row r="189" spans="1:25" x14ac:dyDescent="0.3">
      <c r="A189" t="s">
        <v>333</v>
      </c>
      <c r="B189" t="s">
        <v>417</v>
      </c>
      <c r="C189" t="s">
        <v>432</v>
      </c>
      <c r="D189">
        <v>630</v>
      </c>
      <c r="E189">
        <v>675</v>
      </c>
      <c r="F189" t="s">
        <v>32</v>
      </c>
      <c r="G189" t="s">
        <v>13</v>
      </c>
      <c r="H189">
        <v>132</v>
      </c>
      <c r="J189">
        <v>210</v>
      </c>
      <c r="O189" t="s">
        <v>193</v>
      </c>
      <c r="S189">
        <f>COUNTA(Table2023[[#This Row],[Thermal Cycling]:[PAN Performance (2020-)]])</f>
        <v>1</v>
      </c>
      <c r="T189" t="s">
        <v>454</v>
      </c>
      <c r="U189" t="s">
        <v>481</v>
      </c>
      <c r="X189" t="s">
        <v>30</v>
      </c>
      <c r="Y189" t="s">
        <v>30</v>
      </c>
    </row>
    <row r="190" spans="1:25" x14ac:dyDescent="0.3">
      <c r="A190" t="s">
        <v>349</v>
      </c>
      <c r="B190" t="s">
        <v>420</v>
      </c>
      <c r="C190" t="s">
        <v>429</v>
      </c>
      <c r="D190">
        <v>530</v>
      </c>
      <c r="E190">
        <v>575</v>
      </c>
      <c r="F190" t="s">
        <v>28</v>
      </c>
      <c r="G190" t="s">
        <v>55</v>
      </c>
      <c r="H190">
        <v>144</v>
      </c>
      <c r="J190">
        <v>182</v>
      </c>
      <c r="N190" t="s">
        <v>193</v>
      </c>
      <c r="P190" t="s">
        <v>193</v>
      </c>
      <c r="S190">
        <f>COUNTA(Table2023[[#This Row],[Thermal Cycling]:[PAN Performance (2020-)]])</f>
        <v>2</v>
      </c>
      <c r="T190" t="s">
        <v>458</v>
      </c>
      <c r="U190" t="s">
        <v>461</v>
      </c>
      <c r="X190" t="s">
        <v>30</v>
      </c>
      <c r="Y190" t="s">
        <v>30</v>
      </c>
    </row>
    <row r="191" spans="1:25" x14ac:dyDescent="0.3">
      <c r="A191" t="s">
        <v>350</v>
      </c>
      <c r="B191" t="s">
        <v>420</v>
      </c>
      <c r="C191" t="s">
        <v>430</v>
      </c>
      <c r="D191">
        <v>430</v>
      </c>
      <c r="E191">
        <v>475</v>
      </c>
      <c r="F191" t="s">
        <v>28</v>
      </c>
      <c r="G191" t="s">
        <v>55</v>
      </c>
      <c r="H191">
        <v>120</v>
      </c>
      <c r="J191">
        <v>182</v>
      </c>
      <c r="N191" t="s">
        <v>193</v>
      </c>
      <c r="S191">
        <f>COUNTA(Table2023[[#This Row],[Thermal Cycling]:[PAN Performance (2020-)]])</f>
        <v>1</v>
      </c>
      <c r="T191" t="s">
        <v>458</v>
      </c>
      <c r="U191" t="s">
        <v>461</v>
      </c>
      <c r="X191" t="s">
        <v>30</v>
      </c>
      <c r="Y191" t="s">
        <v>30</v>
      </c>
    </row>
    <row r="192" spans="1:25" x14ac:dyDescent="0.3">
      <c r="A192" t="s">
        <v>351</v>
      </c>
      <c r="B192" t="s">
        <v>420</v>
      </c>
      <c r="C192" t="s">
        <v>192</v>
      </c>
      <c r="D192">
        <v>380</v>
      </c>
      <c r="E192">
        <v>425</v>
      </c>
      <c r="F192" t="s">
        <v>28</v>
      </c>
      <c r="G192" t="s">
        <v>55</v>
      </c>
      <c r="H192">
        <v>108</v>
      </c>
      <c r="J192">
        <v>182</v>
      </c>
      <c r="N192" t="s">
        <v>193</v>
      </c>
      <c r="S192">
        <f>COUNTA(Table2023[[#This Row],[Thermal Cycling]:[PAN Performance (2020-)]])</f>
        <v>1</v>
      </c>
      <c r="T192" t="s">
        <v>458</v>
      </c>
      <c r="U192" t="s">
        <v>461</v>
      </c>
      <c r="X192" t="s">
        <v>30</v>
      </c>
      <c r="Y192" t="s">
        <v>30</v>
      </c>
    </row>
    <row r="193" spans="1:26" x14ac:dyDescent="0.3">
      <c r="A193" t="s">
        <v>259</v>
      </c>
      <c r="B193" t="s">
        <v>412</v>
      </c>
      <c r="C193" t="s">
        <v>433</v>
      </c>
      <c r="D193">
        <v>330</v>
      </c>
      <c r="E193">
        <v>375</v>
      </c>
      <c r="F193" t="s">
        <v>32</v>
      </c>
      <c r="G193" t="s">
        <v>13</v>
      </c>
      <c r="H193">
        <v>120</v>
      </c>
      <c r="J193">
        <v>166</v>
      </c>
      <c r="M193" t="s">
        <v>193</v>
      </c>
      <c r="N193" t="s">
        <v>193</v>
      </c>
      <c r="O193" t="s">
        <v>193</v>
      </c>
      <c r="S193">
        <f>COUNTA(Table2023[[#This Row],[Thermal Cycling]:[PAN Performance (2020-)]])</f>
        <v>3</v>
      </c>
      <c r="T193" t="s">
        <v>449</v>
      </c>
      <c r="X193" t="s">
        <v>439</v>
      </c>
    </row>
    <row r="194" spans="1:26" x14ac:dyDescent="0.3">
      <c r="A194" t="s">
        <v>260</v>
      </c>
      <c r="B194" t="s">
        <v>412</v>
      </c>
      <c r="C194" t="s">
        <v>192</v>
      </c>
      <c r="D194">
        <v>380</v>
      </c>
      <c r="E194">
        <v>425</v>
      </c>
      <c r="F194" t="s">
        <v>32</v>
      </c>
      <c r="G194" t="s">
        <v>13</v>
      </c>
      <c r="H194">
        <v>132</v>
      </c>
      <c r="J194">
        <v>166</v>
      </c>
      <c r="M194" t="s">
        <v>193</v>
      </c>
      <c r="N194" t="s">
        <v>193</v>
      </c>
      <c r="O194" t="s">
        <v>193</v>
      </c>
      <c r="S194">
        <f>COUNTA(Table2023[[#This Row],[Thermal Cycling]:[PAN Performance (2020-)]])</f>
        <v>3</v>
      </c>
      <c r="T194" t="s">
        <v>449</v>
      </c>
      <c r="X194" t="s">
        <v>439</v>
      </c>
    </row>
    <row r="195" spans="1:26" x14ac:dyDescent="0.3">
      <c r="A195" t="s">
        <v>261</v>
      </c>
      <c r="B195" t="s">
        <v>412</v>
      </c>
      <c r="C195" t="s">
        <v>434</v>
      </c>
      <c r="D195">
        <v>480</v>
      </c>
      <c r="E195">
        <v>525</v>
      </c>
      <c r="F195" t="s">
        <v>32</v>
      </c>
      <c r="G195" t="s">
        <v>13</v>
      </c>
      <c r="H195">
        <v>156</v>
      </c>
      <c r="J195">
        <v>166</v>
      </c>
      <c r="N195" t="s">
        <v>193</v>
      </c>
      <c r="O195" t="s">
        <v>193</v>
      </c>
      <c r="S195">
        <f>COUNTA(Table2023[[#This Row],[Thermal Cycling]:[PAN Performance (2020-)]])</f>
        <v>2</v>
      </c>
      <c r="T195" t="s">
        <v>449</v>
      </c>
      <c r="X195" t="s">
        <v>439</v>
      </c>
    </row>
    <row r="196" spans="1:26" x14ac:dyDescent="0.3">
      <c r="A196" t="s">
        <v>404</v>
      </c>
      <c r="B196" t="s">
        <v>428</v>
      </c>
      <c r="C196" t="s">
        <v>430</v>
      </c>
      <c r="D196">
        <v>430</v>
      </c>
      <c r="E196">
        <v>475</v>
      </c>
      <c r="F196" t="s">
        <v>28</v>
      </c>
      <c r="G196" t="s">
        <v>13</v>
      </c>
      <c r="H196">
        <v>120</v>
      </c>
      <c r="J196">
        <v>182</v>
      </c>
      <c r="L196" t="s">
        <v>193</v>
      </c>
      <c r="M196" t="s">
        <v>193</v>
      </c>
      <c r="N196" t="s">
        <v>193</v>
      </c>
      <c r="O196" t="s">
        <v>193</v>
      </c>
      <c r="S196">
        <f>COUNTA(Table2023[[#This Row],[Thermal Cycling]:[PAN Performance (2020-)]])</f>
        <v>4</v>
      </c>
      <c r="T196" t="s">
        <v>465</v>
      </c>
      <c r="X196" t="s">
        <v>30</v>
      </c>
    </row>
    <row r="197" spans="1:26" x14ac:dyDescent="0.3">
      <c r="A197" t="s">
        <v>406</v>
      </c>
      <c r="B197" t="s">
        <v>428</v>
      </c>
      <c r="C197" t="s">
        <v>429</v>
      </c>
      <c r="D197">
        <v>530</v>
      </c>
      <c r="E197">
        <v>575</v>
      </c>
      <c r="F197" t="s">
        <v>28</v>
      </c>
      <c r="G197" t="s">
        <v>13</v>
      </c>
      <c r="H197">
        <v>144</v>
      </c>
      <c r="J197">
        <v>182</v>
      </c>
      <c r="L197" t="s">
        <v>193</v>
      </c>
      <c r="M197" t="s">
        <v>193</v>
      </c>
      <c r="N197" t="s">
        <v>193</v>
      </c>
      <c r="O197" t="s">
        <v>193</v>
      </c>
      <c r="S197">
        <f>COUNTA(Table2023[[#This Row],[Thermal Cycling]:[PAN Performance (2020-)]])</f>
        <v>4</v>
      </c>
      <c r="T197" t="s">
        <v>465</v>
      </c>
      <c r="X197" t="s">
        <v>30</v>
      </c>
    </row>
    <row r="198" spans="1:26" x14ac:dyDescent="0.3">
      <c r="A198" t="s">
        <v>401</v>
      </c>
      <c r="B198" t="s">
        <v>428</v>
      </c>
      <c r="C198" t="s">
        <v>192</v>
      </c>
      <c r="D198">
        <v>380</v>
      </c>
      <c r="E198">
        <v>425</v>
      </c>
      <c r="F198" t="s">
        <v>28</v>
      </c>
      <c r="G198" t="s">
        <v>13</v>
      </c>
      <c r="H198">
        <v>108</v>
      </c>
      <c r="J198">
        <v>182</v>
      </c>
      <c r="L198" t="s">
        <v>193</v>
      </c>
      <c r="N198" t="s">
        <v>193</v>
      </c>
      <c r="O198" t="s">
        <v>193</v>
      </c>
      <c r="S198">
        <f>COUNTA(Table2023[[#This Row],[Thermal Cycling]:[PAN Performance (2020-)]])</f>
        <v>3</v>
      </c>
      <c r="T198" t="s">
        <v>465</v>
      </c>
      <c r="X198" t="s">
        <v>30</v>
      </c>
    </row>
    <row r="199" spans="1:26" x14ac:dyDescent="0.3">
      <c r="A199" t="s">
        <v>402</v>
      </c>
      <c r="B199" t="s">
        <v>428</v>
      </c>
      <c r="C199" t="s">
        <v>192</v>
      </c>
      <c r="D199">
        <v>380</v>
      </c>
      <c r="E199">
        <v>425</v>
      </c>
      <c r="F199" t="s">
        <v>32</v>
      </c>
      <c r="G199" t="s">
        <v>13</v>
      </c>
      <c r="H199">
        <v>108</v>
      </c>
      <c r="J199">
        <v>182</v>
      </c>
      <c r="O199" t="s">
        <v>193</v>
      </c>
      <c r="S199">
        <f>COUNTA(Table2023[[#This Row],[Thermal Cycling]:[PAN Performance (2020-)]])</f>
        <v>1</v>
      </c>
      <c r="T199" t="s">
        <v>465</v>
      </c>
      <c r="X199" t="s">
        <v>30</v>
      </c>
    </row>
    <row r="200" spans="1:26" x14ac:dyDescent="0.3">
      <c r="A200" t="s">
        <v>403</v>
      </c>
      <c r="B200" t="s">
        <v>428</v>
      </c>
      <c r="C200" t="s">
        <v>192</v>
      </c>
      <c r="D200">
        <v>380</v>
      </c>
      <c r="E200">
        <v>425</v>
      </c>
      <c r="F200" t="s">
        <v>32</v>
      </c>
      <c r="G200" t="s">
        <v>13</v>
      </c>
      <c r="H200">
        <v>108</v>
      </c>
      <c r="J200">
        <v>182</v>
      </c>
      <c r="O200" t="s">
        <v>193</v>
      </c>
      <c r="S200">
        <f>COUNTA(Table2023[[#This Row],[Thermal Cycling]:[PAN Performance (2020-)]])</f>
        <v>1</v>
      </c>
      <c r="T200" t="s">
        <v>465</v>
      </c>
      <c r="X200" t="s">
        <v>30</v>
      </c>
    </row>
    <row r="201" spans="1:26" x14ac:dyDescent="0.3">
      <c r="A201" t="s">
        <v>405</v>
      </c>
      <c r="B201" t="s">
        <v>428</v>
      </c>
      <c r="C201" t="s">
        <v>430</v>
      </c>
      <c r="D201">
        <v>430</v>
      </c>
      <c r="E201">
        <v>475</v>
      </c>
      <c r="F201" t="s">
        <v>32</v>
      </c>
      <c r="G201" t="s">
        <v>13</v>
      </c>
      <c r="H201">
        <v>120</v>
      </c>
      <c r="J201">
        <v>182</v>
      </c>
      <c r="O201" t="s">
        <v>193</v>
      </c>
      <c r="S201">
        <f>COUNTA(Table2023[[#This Row],[Thermal Cycling]:[PAN Performance (2020-)]])</f>
        <v>1</v>
      </c>
      <c r="T201" t="s">
        <v>465</v>
      </c>
      <c r="X201" t="s">
        <v>30</v>
      </c>
    </row>
    <row r="202" spans="1:26" x14ac:dyDescent="0.3">
      <c r="A202" t="s">
        <v>407</v>
      </c>
      <c r="B202" t="s">
        <v>428</v>
      </c>
      <c r="C202" t="s">
        <v>429</v>
      </c>
      <c r="D202">
        <v>530</v>
      </c>
      <c r="E202">
        <v>575</v>
      </c>
      <c r="F202" t="s">
        <v>32</v>
      </c>
      <c r="G202" t="s">
        <v>13</v>
      </c>
      <c r="H202">
        <v>144</v>
      </c>
      <c r="J202">
        <v>182</v>
      </c>
      <c r="O202" t="s">
        <v>193</v>
      </c>
      <c r="S202">
        <f>COUNTA(Table2023[[#This Row],[Thermal Cycling]:[PAN Performance (2020-)]])</f>
        <v>1</v>
      </c>
      <c r="T202" t="s">
        <v>465</v>
      </c>
      <c r="X202" t="s">
        <v>30</v>
      </c>
    </row>
    <row r="203" spans="1:26" x14ac:dyDescent="0.3">
      <c r="A203" t="s">
        <v>268</v>
      </c>
      <c r="B203" t="s">
        <v>153</v>
      </c>
      <c r="C203" t="s">
        <v>429</v>
      </c>
      <c r="D203">
        <v>530</v>
      </c>
      <c r="E203">
        <v>575</v>
      </c>
      <c r="F203" t="s">
        <v>28</v>
      </c>
      <c r="G203" t="s">
        <v>13</v>
      </c>
      <c r="H203">
        <v>144</v>
      </c>
      <c r="J203">
        <v>182</v>
      </c>
      <c r="K203" t="s">
        <v>193</v>
      </c>
      <c r="L203" t="s">
        <v>193</v>
      </c>
      <c r="M203" t="s">
        <v>193</v>
      </c>
      <c r="N203" t="s">
        <v>193</v>
      </c>
      <c r="O203" t="s">
        <v>193</v>
      </c>
      <c r="P203" t="s">
        <v>193</v>
      </c>
      <c r="S203">
        <f>COUNTA(Table2023[[#This Row],[Thermal Cycling]:[PAN Performance (2020-)]])</f>
        <v>6</v>
      </c>
      <c r="T203" t="s">
        <v>451</v>
      </c>
      <c r="X203" t="s">
        <v>30</v>
      </c>
    </row>
    <row r="204" spans="1:26" x14ac:dyDescent="0.3">
      <c r="A204" t="s">
        <v>267</v>
      </c>
      <c r="B204" t="s">
        <v>153</v>
      </c>
      <c r="C204" t="s">
        <v>434</v>
      </c>
      <c r="D204">
        <v>480</v>
      </c>
      <c r="E204">
        <v>525</v>
      </c>
      <c r="F204" t="s">
        <v>28</v>
      </c>
      <c r="G204" t="s">
        <v>13</v>
      </c>
      <c r="H204">
        <v>132</v>
      </c>
      <c r="J204">
        <v>182</v>
      </c>
      <c r="K204" t="s">
        <v>193</v>
      </c>
      <c r="L204" t="s">
        <v>193</v>
      </c>
      <c r="M204" t="s">
        <v>193</v>
      </c>
      <c r="N204" t="s">
        <v>193</v>
      </c>
      <c r="O204" t="s">
        <v>193</v>
      </c>
      <c r="S204">
        <f>COUNTA(Table2023[[#This Row],[Thermal Cycling]:[PAN Performance (2020-)]])</f>
        <v>5</v>
      </c>
      <c r="T204" t="s">
        <v>451</v>
      </c>
      <c r="X204" t="s">
        <v>30</v>
      </c>
    </row>
    <row r="205" spans="1:26" x14ac:dyDescent="0.3">
      <c r="A205" t="s">
        <v>269</v>
      </c>
      <c r="B205" t="s">
        <v>153</v>
      </c>
      <c r="C205" t="s">
        <v>192</v>
      </c>
      <c r="D205">
        <v>380</v>
      </c>
      <c r="E205">
        <v>425</v>
      </c>
      <c r="F205" t="s">
        <v>11</v>
      </c>
      <c r="G205" t="s">
        <v>13</v>
      </c>
      <c r="H205">
        <v>108</v>
      </c>
      <c r="J205">
        <v>182</v>
      </c>
      <c r="O205" t="s">
        <v>193</v>
      </c>
      <c r="S205">
        <f>COUNTA(Table2023[[#This Row],[Thermal Cycling]:[PAN Performance (2020-)]])</f>
        <v>1</v>
      </c>
      <c r="T205" t="s">
        <v>451</v>
      </c>
      <c r="X205" t="s">
        <v>30</v>
      </c>
    </row>
    <row r="206" spans="1:26" x14ac:dyDescent="0.3">
      <c r="A206" t="s">
        <v>270</v>
      </c>
      <c r="B206" t="s">
        <v>153</v>
      </c>
      <c r="C206" t="s">
        <v>429</v>
      </c>
      <c r="D206">
        <v>530</v>
      </c>
      <c r="E206">
        <v>575</v>
      </c>
      <c r="F206" t="s">
        <v>11</v>
      </c>
      <c r="G206" t="s">
        <v>13</v>
      </c>
      <c r="H206">
        <v>144</v>
      </c>
      <c r="J206">
        <v>182</v>
      </c>
      <c r="O206" t="s">
        <v>193</v>
      </c>
      <c r="S206">
        <f>COUNTA(Table2023[[#This Row],[Thermal Cycling]:[PAN Performance (2020-)]])</f>
        <v>1</v>
      </c>
      <c r="T206" t="s">
        <v>451</v>
      </c>
      <c r="X206" t="s">
        <v>30</v>
      </c>
    </row>
    <row r="207" spans="1:26" x14ac:dyDescent="0.3">
      <c r="A207" t="s">
        <v>170</v>
      </c>
      <c r="B207" t="s">
        <v>408</v>
      </c>
      <c r="C207" t="s">
        <v>429</v>
      </c>
      <c r="D207">
        <v>530</v>
      </c>
      <c r="E207">
        <v>575</v>
      </c>
      <c r="F207" t="s">
        <v>28</v>
      </c>
      <c r="G207" t="s">
        <v>13</v>
      </c>
      <c r="H207">
        <v>110</v>
      </c>
      <c r="J207">
        <v>210</v>
      </c>
      <c r="L207" t="s">
        <v>193</v>
      </c>
      <c r="M207" t="s">
        <v>193</v>
      </c>
      <c r="N207" t="s">
        <v>193</v>
      </c>
      <c r="O207" t="s">
        <v>193</v>
      </c>
      <c r="S207">
        <f>COUNTA(Table2023[[#This Row],[Thermal Cycling]:[PAN Performance (2020-)]])</f>
        <v>4</v>
      </c>
      <c r="T207" t="s">
        <v>467</v>
      </c>
      <c r="U207" t="s">
        <v>484</v>
      </c>
      <c r="V207" t="s">
        <v>461</v>
      </c>
      <c r="X207" t="s">
        <v>45</v>
      </c>
      <c r="Y207" t="s">
        <v>45</v>
      </c>
      <c r="Z207" t="s">
        <v>30</v>
      </c>
    </row>
    <row r="208" spans="1:26" x14ac:dyDescent="0.3">
      <c r="A208" t="s">
        <v>203</v>
      </c>
      <c r="B208" t="s">
        <v>408</v>
      </c>
      <c r="C208" t="s">
        <v>431</v>
      </c>
      <c r="D208">
        <v>580</v>
      </c>
      <c r="E208">
        <v>625</v>
      </c>
      <c r="F208" t="s">
        <v>28</v>
      </c>
      <c r="G208" t="s">
        <v>55</v>
      </c>
      <c r="H208">
        <v>132</v>
      </c>
      <c r="J208">
        <v>182</v>
      </c>
      <c r="L208" t="s">
        <v>193</v>
      </c>
      <c r="M208" t="s">
        <v>193</v>
      </c>
      <c r="N208" t="s">
        <v>193</v>
      </c>
      <c r="O208" t="s">
        <v>193</v>
      </c>
      <c r="S208">
        <f>COUNTA(Table2023[[#This Row],[Thermal Cycling]:[PAN Performance (2020-)]])</f>
        <v>4</v>
      </c>
      <c r="T208" t="s">
        <v>467</v>
      </c>
      <c r="U208" t="s">
        <v>484</v>
      </c>
      <c r="V208" t="s">
        <v>461</v>
      </c>
      <c r="X208" t="s">
        <v>45</v>
      </c>
      <c r="Y208" t="s">
        <v>45</v>
      </c>
      <c r="Z208" t="s">
        <v>30</v>
      </c>
    </row>
    <row r="209" spans="1:26" x14ac:dyDescent="0.3">
      <c r="A209" t="s">
        <v>167</v>
      </c>
      <c r="B209" t="s">
        <v>408</v>
      </c>
      <c r="C209" t="s">
        <v>429</v>
      </c>
      <c r="D209">
        <v>530</v>
      </c>
      <c r="E209">
        <v>575</v>
      </c>
      <c r="F209" t="s">
        <v>32</v>
      </c>
      <c r="G209" t="s">
        <v>13</v>
      </c>
      <c r="H209">
        <v>110</v>
      </c>
      <c r="J209">
        <v>210</v>
      </c>
      <c r="K209" t="s">
        <v>193</v>
      </c>
      <c r="M209" t="s">
        <v>193</v>
      </c>
      <c r="O209" t="s">
        <v>193</v>
      </c>
      <c r="S209">
        <f>COUNTA(Table2023[[#This Row],[Thermal Cycling]:[PAN Performance (2020-)]])</f>
        <v>3</v>
      </c>
      <c r="T209" t="s">
        <v>467</v>
      </c>
      <c r="U209" t="s">
        <v>484</v>
      </c>
      <c r="V209" t="s">
        <v>461</v>
      </c>
      <c r="X209" t="s">
        <v>45</v>
      </c>
      <c r="Y209" t="s">
        <v>45</v>
      </c>
      <c r="Z209" t="s">
        <v>30</v>
      </c>
    </row>
    <row r="210" spans="1:26" x14ac:dyDescent="0.3">
      <c r="A210" t="s">
        <v>168</v>
      </c>
      <c r="B210" t="s">
        <v>408</v>
      </c>
      <c r="C210" t="s">
        <v>432</v>
      </c>
      <c r="D210">
        <v>630</v>
      </c>
      <c r="E210">
        <v>675</v>
      </c>
      <c r="F210" t="s">
        <v>32</v>
      </c>
      <c r="G210" t="s">
        <v>13</v>
      </c>
      <c r="H210">
        <v>132</v>
      </c>
      <c r="J210">
        <v>210</v>
      </c>
      <c r="K210" t="s">
        <v>193</v>
      </c>
      <c r="M210" t="s">
        <v>193</v>
      </c>
      <c r="O210" t="s">
        <v>193</v>
      </c>
      <c r="S210">
        <f>COUNTA(Table2023[[#This Row],[Thermal Cycling]:[PAN Performance (2020-)]])</f>
        <v>3</v>
      </c>
      <c r="T210" t="s">
        <v>467</v>
      </c>
      <c r="U210" t="s">
        <v>484</v>
      </c>
      <c r="V210" t="s">
        <v>461</v>
      </c>
      <c r="X210" t="s">
        <v>45</v>
      </c>
      <c r="Y210" t="s">
        <v>45</v>
      </c>
      <c r="Z210" t="s">
        <v>30</v>
      </c>
    </row>
    <row r="211" spans="1:26" x14ac:dyDescent="0.3">
      <c r="A211" t="s">
        <v>171</v>
      </c>
      <c r="B211" t="s">
        <v>408</v>
      </c>
      <c r="C211" t="s">
        <v>432</v>
      </c>
      <c r="D211">
        <v>630</v>
      </c>
      <c r="E211">
        <v>675</v>
      </c>
      <c r="F211" t="s">
        <v>28</v>
      </c>
      <c r="G211" t="s">
        <v>13</v>
      </c>
      <c r="H211">
        <v>132</v>
      </c>
      <c r="J211">
        <v>210</v>
      </c>
      <c r="M211" t="s">
        <v>193</v>
      </c>
      <c r="O211" t="s">
        <v>193</v>
      </c>
      <c r="S211">
        <f>COUNTA(Table2023[[#This Row],[Thermal Cycling]:[PAN Performance (2020-)]])</f>
        <v>2</v>
      </c>
      <c r="T211" t="s">
        <v>467</v>
      </c>
      <c r="U211" t="s">
        <v>484</v>
      </c>
      <c r="V211" t="s">
        <v>461</v>
      </c>
      <c r="X211" t="s">
        <v>45</v>
      </c>
      <c r="Y211" t="s">
        <v>45</v>
      </c>
      <c r="Z211" t="s">
        <v>30</v>
      </c>
    </row>
    <row r="212" spans="1:26" x14ac:dyDescent="0.3">
      <c r="A212" t="s">
        <v>241</v>
      </c>
      <c r="B212" t="s">
        <v>410</v>
      </c>
      <c r="C212" t="s">
        <v>429</v>
      </c>
      <c r="D212">
        <v>530</v>
      </c>
      <c r="E212">
        <v>575</v>
      </c>
      <c r="F212" t="s">
        <v>28</v>
      </c>
      <c r="G212" t="s">
        <v>13</v>
      </c>
      <c r="H212">
        <v>144</v>
      </c>
      <c r="J212">
        <v>182</v>
      </c>
      <c r="L212" t="s">
        <v>193</v>
      </c>
      <c r="M212" t="s">
        <v>193</v>
      </c>
      <c r="N212" t="s">
        <v>193</v>
      </c>
      <c r="O212" t="s">
        <v>193</v>
      </c>
      <c r="P212" t="s">
        <v>193</v>
      </c>
      <c r="S212">
        <f>COUNTA(Table2023[[#This Row],[Thermal Cycling]:[PAN Performance (2020-)]])</f>
        <v>5</v>
      </c>
      <c r="T212" t="s">
        <v>446</v>
      </c>
      <c r="X212" t="s">
        <v>16</v>
      </c>
    </row>
    <row r="213" spans="1:26" x14ac:dyDescent="0.3">
      <c r="A213" t="s">
        <v>239</v>
      </c>
      <c r="B213" t="s">
        <v>410</v>
      </c>
      <c r="C213" t="s">
        <v>192</v>
      </c>
      <c r="D213">
        <v>380</v>
      </c>
      <c r="E213">
        <v>425</v>
      </c>
      <c r="F213" t="s">
        <v>28</v>
      </c>
      <c r="G213" t="s">
        <v>13</v>
      </c>
      <c r="H213">
        <v>108</v>
      </c>
      <c r="J213">
        <v>182</v>
      </c>
      <c r="L213" t="s">
        <v>193</v>
      </c>
      <c r="M213" t="s">
        <v>193</v>
      </c>
      <c r="N213" t="s">
        <v>193</v>
      </c>
      <c r="O213" t="s">
        <v>193</v>
      </c>
      <c r="S213">
        <f>COUNTA(Table2023[[#This Row],[Thermal Cycling]:[PAN Performance (2020-)]])</f>
        <v>4</v>
      </c>
      <c r="T213" t="s">
        <v>446</v>
      </c>
      <c r="X213" t="s">
        <v>16</v>
      </c>
    </row>
    <row r="214" spans="1:26" x14ac:dyDescent="0.3">
      <c r="A214" t="s">
        <v>240</v>
      </c>
      <c r="B214" t="s">
        <v>410</v>
      </c>
      <c r="C214" t="s">
        <v>430</v>
      </c>
      <c r="D214">
        <v>430</v>
      </c>
      <c r="E214">
        <v>475</v>
      </c>
      <c r="F214" t="s">
        <v>28</v>
      </c>
      <c r="G214" t="s">
        <v>13</v>
      </c>
      <c r="H214">
        <v>120</v>
      </c>
      <c r="J214">
        <v>182</v>
      </c>
      <c r="L214" t="s">
        <v>193</v>
      </c>
      <c r="M214" t="s">
        <v>193</v>
      </c>
      <c r="N214" t="s">
        <v>193</v>
      </c>
      <c r="O214" t="s">
        <v>193</v>
      </c>
      <c r="S214">
        <f>COUNTA(Table2023[[#This Row],[Thermal Cycling]:[PAN Performance (2020-)]])</f>
        <v>4</v>
      </c>
      <c r="T214" t="s">
        <v>446</v>
      </c>
      <c r="X214" t="s">
        <v>16</v>
      </c>
    </row>
    <row r="215" spans="1:26" x14ac:dyDescent="0.3">
      <c r="A215" t="s">
        <v>242</v>
      </c>
      <c r="B215" t="s">
        <v>410</v>
      </c>
      <c r="C215" t="s">
        <v>430</v>
      </c>
      <c r="D215">
        <v>430</v>
      </c>
      <c r="E215">
        <v>475</v>
      </c>
      <c r="F215" t="s">
        <v>11</v>
      </c>
      <c r="G215" t="s">
        <v>13</v>
      </c>
      <c r="H215">
        <v>120</v>
      </c>
      <c r="J215">
        <v>182</v>
      </c>
      <c r="O215" t="s">
        <v>193</v>
      </c>
      <c r="S215">
        <f>COUNTA(Table2023[[#This Row],[Thermal Cycling]:[PAN Performance (2020-)]])</f>
        <v>1</v>
      </c>
      <c r="T215" t="s">
        <v>446</v>
      </c>
      <c r="X215" t="s">
        <v>16</v>
      </c>
    </row>
    <row r="216" spans="1:26" x14ac:dyDescent="0.3">
      <c r="A216" t="s">
        <v>177</v>
      </c>
      <c r="B216" t="s">
        <v>410</v>
      </c>
      <c r="C216" t="s">
        <v>429</v>
      </c>
      <c r="D216">
        <v>530</v>
      </c>
      <c r="E216">
        <v>575</v>
      </c>
      <c r="F216" t="s">
        <v>11</v>
      </c>
      <c r="G216" t="s">
        <v>13</v>
      </c>
      <c r="H216">
        <v>144</v>
      </c>
      <c r="J216">
        <v>182</v>
      </c>
      <c r="O216" t="s">
        <v>193</v>
      </c>
      <c r="S216">
        <f>COUNTA(Table2023[[#This Row],[Thermal Cycling]:[PAN Performance (2020-)]])</f>
        <v>1</v>
      </c>
      <c r="T216" t="s">
        <v>446</v>
      </c>
      <c r="X216" t="s">
        <v>16</v>
      </c>
    </row>
    <row r="217" spans="1:26" x14ac:dyDescent="0.3">
      <c r="A217" t="s">
        <v>243</v>
      </c>
      <c r="B217" t="s">
        <v>410</v>
      </c>
      <c r="C217" t="s">
        <v>192</v>
      </c>
      <c r="D217">
        <v>380</v>
      </c>
      <c r="E217">
        <v>425</v>
      </c>
      <c r="F217" t="s">
        <v>32</v>
      </c>
      <c r="G217" t="s">
        <v>13</v>
      </c>
      <c r="H217">
        <v>108</v>
      </c>
      <c r="J217">
        <v>182</v>
      </c>
      <c r="O217" t="s">
        <v>193</v>
      </c>
      <c r="S217">
        <f>COUNTA(Table2023[[#This Row],[Thermal Cycling]:[PAN Performance (2020-)]])</f>
        <v>1</v>
      </c>
      <c r="T217" t="s">
        <v>446</v>
      </c>
      <c r="X217" t="s">
        <v>16</v>
      </c>
    </row>
    <row r="218" spans="1:26" x14ac:dyDescent="0.3">
      <c r="A218" t="s">
        <v>244</v>
      </c>
      <c r="B218" t="s">
        <v>410</v>
      </c>
      <c r="C218" t="s">
        <v>430</v>
      </c>
      <c r="D218">
        <v>430</v>
      </c>
      <c r="E218">
        <v>475</v>
      </c>
      <c r="F218" t="s">
        <v>32</v>
      </c>
      <c r="G218" t="s">
        <v>13</v>
      </c>
      <c r="H218">
        <v>120</v>
      </c>
      <c r="J218">
        <v>182</v>
      </c>
      <c r="O218" t="s">
        <v>193</v>
      </c>
      <c r="S218">
        <f>COUNTA(Table2023[[#This Row],[Thermal Cycling]:[PAN Performance (2020-)]])</f>
        <v>1</v>
      </c>
      <c r="T218" t="s">
        <v>446</v>
      </c>
      <c r="X218" t="s">
        <v>16</v>
      </c>
    </row>
    <row r="219" spans="1:26" x14ac:dyDescent="0.3">
      <c r="A219" t="s">
        <v>245</v>
      </c>
      <c r="B219" t="s">
        <v>410</v>
      </c>
      <c r="C219" t="s">
        <v>429</v>
      </c>
      <c r="D219">
        <v>530</v>
      </c>
      <c r="E219">
        <v>575</v>
      </c>
      <c r="F219" t="s">
        <v>32</v>
      </c>
      <c r="G219" t="s">
        <v>13</v>
      </c>
      <c r="H219">
        <v>144</v>
      </c>
      <c r="J219">
        <v>182</v>
      </c>
      <c r="O219" t="s">
        <v>193</v>
      </c>
      <c r="S219">
        <f>COUNTA(Table2023[[#This Row],[Thermal Cycling]:[PAN Performance (2020-)]])</f>
        <v>1</v>
      </c>
      <c r="T219" t="s">
        <v>446</v>
      </c>
      <c r="X219" t="s">
        <v>16</v>
      </c>
    </row>
    <row r="220" spans="1:26" x14ac:dyDescent="0.3">
      <c r="A220" t="s">
        <v>246</v>
      </c>
      <c r="B220" t="s">
        <v>410</v>
      </c>
      <c r="C220" t="s">
        <v>192</v>
      </c>
      <c r="D220">
        <v>380</v>
      </c>
      <c r="E220">
        <v>425</v>
      </c>
      <c r="F220" t="s">
        <v>32</v>
      </c>
      <c r="G220" t="s">
        <v>13</v>
      </c>
      <c r="H220">
        <v>108</v>
      </c>
      <c r="J220">
        <v>182</v>
      </c>
      <c r="O220" t="s">
        <v>193</v>
      </c>
      <c r="S220">
        <f>COUNTA(Table2023[[#This Row],[Thermal Cycling]:[PAN Performance (2020-)]])</f>
        <v>1</v>
      </c>
      <c r="T220" t="s">
        <v>446</v>
      </c>
      <c r="X220" t="s">
        <v>16</v>
      </c>
    </row>
    <row r="221" spans="1:26" x14ac:dyDescent="0.3">
      <c r="A221" t="s">
        <v>247</v>
      </c>
      <c r="B221" t="s">
        <v>410</v>
      </c>
      <c r="C221" t="s">
        <v>430</v>
      </c>
      <c r="D221">
        <v>430</v>
      </c>
      <c r="E221">
        <v>475</v>
      </c>
      <c r="F221" t="s">
        <v>32</v>
      </c>
      <c r="G221" t="s">
        <v>13</v>
      </c>
      <c r="H221">
        <v>120</v>
      </c>
      <c r="J221">
        <v>182</v>
      </c>
      <c r="O221" t="s">
        <v>193</v>
      </c>
      <c r="S221">
        <f>COUNTA(Table2023[[#This Row],[Thermal Cycling]:[PAN Performance (2020-)]])</f>
        <v>1</v>
      </c>
      <c r="T221" t="s">
        <v>446</v>
      </c>
      <c r="X221" t="s">
        <v>16</v>
      </c>
    </row>
    <row r="222" spans="1:26" x14ac:dyDescent="0.3">
      <c r="A222" t="s">
        <v>338</v>
      </c>
      <c r="B222" t="s">
        <v>179</v>
      </c>
      <c r="C222" t="s">
        <v>434</v>
      </c>
      <c r="D222">
        <v>480</v>
      </c>
      <c r="E222">
        <v>525</v>
      </c>
      <c r="F222" t="s">
        <v>11</v>
      </c>
      <c r="G222" t="s">
        <v>13</v>
      </c>
      <c r="H222">
        <v>132</v>
      </c>
      <c r="J222">
        <v>182</v>
      </c>
      <c r="K222" t="s">
        <v>193</v>
      </c>
      <c r="L222" t="s">
        <v>193</v>
      </c>
      <c r="M222" t="s">
        <v>193</v>
      </c>
      <c r="N222" t="s">
        <v>193</v>
      </c>
      <c r="O222" t="s">
        <v>193</v>
      </c>
      <c r="S222">
        <f>COUNTA(Table2023[[#This Row],[Thermal Cycling]:[PAN Performance (2020-)]])</f>
        <v>5</v>
      </c>
      <c r="T222" t="s">
        <v>455</v>
      </c>
      <c r="U222" t="s">
        <v>479</v>
      </c>
      <c r="X222" t="s">
        <v>45</v>
      </c>
      <c r="Y222" t="s">
        <v>45</v>
      </c>
    </row>
    <row r="223" spans="1:26" x14ac:dyDescent="0.3">
      <c r="A223" t="s">
        <v>339</v>
      </c>
      <c r="B223" t="s">
        <v>179</v>
      </c>
      <c r="C223" t="s">
        <v>434</v>
      </c>
      <c r="D223">
        <v>480</v>
      </c>
      <c r="E223">
        <v>525</v>
      </c>
      <c r="F223" t="s">
        <v>28</v>
      </c>
      <c r="G223" t="s">
        <v>13</v>
      </c>
      <c r="H223">
        <v>132</v>
      </c>
      <c r="J223">
        <v>182</v>
      </c>
      <c r="K223" t="s">
        <v>193</v>
      </c>
      <c r="L223" t="s">
        <v>193</v>
      </c>
      <c r="M223" t="s">
        <v>193</v>
      </c>
      <c r="N223" t="s">
        <v>193</v>
      </c>
      <c r="O223" t="s">
        <v>193</v>
      </c>
      <c r="S223">
        <f>COUNTA(Table2023[[#This Row],[Thermal Cycling]:[PAN Performance (2020-)]])</f>
        <v>5</v>
      </c>
      <c r="T223" t="s">
        <v>455</v>
      </c>
      <c r="U223" t="s">
        <v>479</v>
      </c>
      <c r="X223" t="s">
        <v>45</v>
      </c>
      <c r="Y223" t="s">
        <v>45</v>
      </c>
    </row>
    <row r="224" spans="1:26" x14ac:dyDescent="0.3">
      <c r="A224" t="s">
        <v>340</v>
      </c>
      <c r="B224" t="s">
        <v>179</v>
      </c>
      <c r="C224" t="s">
        <v>429</v>
      </c>
      <c r="D224">
        <v>530</v>
      </c>
      <c r="E224">
        <v>575</v>
      </c>
      <c r="F224" t="s">
        <v>11</v>
      </c>
      <c r="G224" t="s">
        <v>13</v>
      </c>
      <c r="H224">
        <v>144</v>
      </c>
      <c r="J224">
        <v>182</v>
      </c>
      <c r="K224" t="s">
        <v>193</v>
      </c>
      <c r="L224" t="s">
        <v>193</v>
      </c>
      <c r="M224" t="s">
        <v>193</v>
      </c>
      <c r="N224" t="s">
        <v>193</v>
      </c>
      <c r="O224" t="s">
        <v>193</v>
      </c>
      <c r="S224">
        <f>COUNTA(Table2023[[#This Row],[Thermal Cycling]:[PAN Performance (2020-)]])</f>
        <v>5</v>
      </c>
      <c r="T224" t="s">
        <v>455</v>
      </c>
      <c r="U224" t="s">
        <v>479</v>
      </c>
      <c r="X224" t="s">
        <v>45</v>
      </c>
      <c r="Y224" t="s">
        <v>45</v>
      </c>
    </row>
    <row r="225" spans="1:25" x14ac:dyDescent="0.3">
      <c r="A225" t="s">
        <v>341</v>
      </c>
      <c r="B225" t="s">
        <v>179</v>
      </c>
      <c r="C225" t="s">
        <v>429</v>
      </c>
      <c r="D225">
        <v>530</v>
      </c>
      <c r="E225">
        <v>575</v>
      </c>
      <c r="F225" t="s">
        <v>28</v>
      </c>
      <c r="G225" t="s">
        <v>13</v>
      </c>
      <c r="H225">
        <v>144</v>
      </c>
      <c r="J225">
        <v>182</v>
      </c>
      <c r="K225" t="s">
        <v>193</v>
      </c>
      <c r="L225" t="s">
        <v>193</v>
      </c>
      <c r="M225" t="s">
        <v>193</v>
      </c>
      <c r="N225" t="s">
        <v>193</v>
      </c>
      <c r="O225" t="s">
        <v>193</v>
      </c>
      <c r="S225">
        <f>COUNTA(Table2023[[#This Row],[Thermal Cycling]:[PAN Performance (2020-)]])</f>
        <v>5</v>
      </c>
      <c r="T225" t="s">
        <v>455</v>
      </c>
      <c r="U225" t="s">
        <v>479</v>
      </c>
      <c r="X225" t="s">
        <v>45</v>
      </c>
      <c r="Y225" t="s">
        <v>45</v>
      </c>
    </row>
    <row r="226" spans="1:25" x14ac:dyDescent="0.3">
      <c r="A226" t="s">
        <v>342</v>
      </c>
      <c r="B226" t="s">
        <v>179</v>
      </c>
      <c r="C226" t="s">
        <v>430</v>
      </c>
      <c r="D226">
        <v>430</v>
      </c>
      <c r="E226">
        <v>475</v>
      </c>
      <c r="F226" t="s">
        <v>28</v>
      </c>
      <c r="G226" t="s">
        <v>13</v>
      </c>
      <c r="H226">
        <v>144</v>
      </c>
      <c r="J226">
        <v>166</v>
      </c>
      <c r="K226" t="s">
        <v>193</v>
      </c>
      <c r="L226" t="s">
        <v>193</v>
      </c>
      <c r="M226" t="s">
        <v>193</v>
      </c>
      <c r="N226" t="s">
        <v>193</v>
      </c>
      <c r="O226" t="s">
        <v>193</v>
      </c>
      <c r="S226">
        <f>COUNTA(Table2023[[#This Row],[Thermal Cycling]:[PAN Performance (2020-)]])</f>
        <v>5</v>
      </c>
      <c r="T226" t="s">
        <v>455</v>
      </c>
      <c r="U226" t="s">
        <v>479</v>
      </c>
      <c r="X226" t="s">
        <v>45</v>
      </c>
      <c r="Y226" t="s">
        <v>45</v>
      </c>
    </row>
    <row r="227" spans="1:25" x14ac:dyDescent="0.3">
      <c r="A227" t="s">
        <v>334</v>
      </c>
      <c r="B227" t="s">
        <v>179</v>
      </c>
      <c r="C227" t="s">
        <v>192</v>
      </c>
      <c r="D227">
        <v>380</v>
      </c>
      <c r="E227">
        <v>425</v>
      </c>
      <c r="F227" t="s">
        <v>11</v>
      </c>
      <c r="G227" t="s">
        <v>13</v>
      </c>
      <c r="H227">
        <v>108</v>
      </c>
      <c r="J227">
        <v>182</v>
      </c>
      <c r="K227" t="s">
        <v>193</v>
      </c>
      <c r="L227" t="s">
        <v>193</v>
      </c>
      <c r="N227" t="s">
        <v>193</v>
      </c>
      <c r="O227" t="s">
        <v>193</v>
      </c>
      <c r="S227">
        <f>COUNTA(Table2023[[#This Row],[Thermal Cycling]:[PAN Performance (2020-)]])</f>
        <v>4</v>
      </c>
      <c r="T227" t="s">
        <v>455</v>
      </c>
      <c r="U227" t="s">
        <v>479</v>
      </c>
      <c r="X227" t="s">
        <v>45</v>
      </c>
      <c r="Y227" t="s">
        <v>45</v>
      </c>
    </row>
    <row r="228" spans="1:25" x14ac:dyDescent="0.3">
      <c r="A228" t="s">
        <v>335</v>
      </c>
      <c r="B228" t="s">
        <v>179</v>
      </c>
      <c r="C228" t="s">
        <v>192</v>
      </c>
      <c r="D228">
        <v>380</v>
      </c>
      <c r="E228">
        <v>425</v>
      </c>
      <c r="F228" t="s">
        <v>28</v>
      </c>
      <c r="G228" t="s">
        <v>13</v>
      </c>
      <c r="H228">
        <v>108</v>
      </c>
      <c r="J228">
        <v>182</v>
      </c>
      <c r="K228" t="s">
        <v>193</v>
      </c>
      <c r="L228" t="s">
        <v>193</v>
      </c>
      <c r="N228" t="s">
        <v>193</v>
      </c>
      <c r="O228" t="s">
        <v>193</v>
      </c>
      <c r="S228">
        <f>COUNTA(Table2023[[#This Row],[Thermal Cycling]:[PAN Performance (2020-)]])</f>
        <v>4</v>
      </c>
      <c r="T228" t="s">
        <v>455</v>
      </c>
      <c r="U228" t="s">
        <v>479</v>
      </c>
      <c r="X228" t="s">
        <v>45</v>
      </c>
      <c r="Y228" t="s">
        <v>45</v>
      </c>
    </row>
    <row r="229" spans="1:25" x14ac:dyDescent="0.3">
      <c r="A229" t="s">
        <v>336</v>
      </c>
      <c r="B229" t="s">
        <v>179</v>
      </c>
      <c r="C229" t="s">
        <v>430</v>
      </c>
      <c r="D229">
        <v>430</v>
      </c>
      <c r="E229">
        <v>475</v>
      </c>
      <c r="F229" t="s">
        <v>11</v>
      </c>
      <c r="G229" t="s">
        <v>13</v>
      </c>
      <c r="H229">
        <v>120</v>
      </c>
      <c r="J229">
        <v>182</v>
      </c>
      <c r="K229" t="s">
        <v>193</v>
      </c>
      <c r="L229" t="s">
        <v>193</v>
      </c>
      <c r="N229" t="s">
        <v>193</v>
      </c>
      <c r="O229" t="s">
        <v>193</v>
      </c>
      <c r="S229">
        <f>COUNTA(Table2023[[#This Row],[Thermal Cycling]:[PAN Performance (2020-)]])</f>
        <v>4</v>
      </c>
      <c r="T229" t="s">
        <v>455</v>
      </c>
      <c r="U229" t="s">
        <v>479</v>
      </c>
      <c r="X229" t="s">
        <v>45</v>
      </c>
      <c r="Y229" t="s">
        <v>45</v>
      </c>
    </row>
    <row r="230" spans="1:25" x14ac:dyDescent="0.3">
      <c r="A230" t="s">
        <v>337</v>
      </c>
      <c r="B230" t="s">
        <v>179</v>
      </c>
      <c r="C230" t="s">
        <v>430</v>
      </c>
      <c r="D230">
        <v>430</v>
      </c>
      <c r="E230">
        <v>475</v>
      </c>
      <c r="F230" t="s">
        <v>28</v>
      </c>
      <c r="G230" t="s">
        <v>13</v>
      </c>
      <c r="H230">
        <v>120</v>
      </c>
      <c r="J230">
        <v>182</v>
      </c>
      <c r="K230" t="s">
        <v>193</v>
      </c>
      <c r="L230" t="s">
        <v>193</v>
      </c>
      <c r="N230" t="s">
        <v>193</v>
      </c>
      <c r="O230" t="s">
        <v>193</v>
      </c>
      <c r="S230">
        <f>COUNTA(Table2023[[#This Row],[Thermal Cycling]:[PAN Performance (2020-)]])</f>
        <v>4</v>
      </c>
      <c r="T230" t="s">
        <v>455</v>
      </c>
      <c r="U230" t="s">
        <v>479</v>
      </c>
      <c r="X230" t="s">
        <v>45</v>
      </c>
      <c r="Y230" t="s">
        <v>45</v>
      </c>
    </row>
    <row r="231" spans="1:25" x14ac:dyDescent="0.3">
      <c r="A231" t="s">
        <v>352</v>
      </c>
      <c r="B231" t="s">
        <v>182</v>
      </c>
      <c r="C231" t="s">
        <v>429</v>
      </c>
      <c r="D231">
        <v>530</v>
      </c>
      <c r="E231">
        <v>575</v>
      </c>
      <c r="F231" t="s">
        <v>28</v>
      </c>
      <c r="G231" t="s">
        <v>13</v>
      </c>
      <c r="H231">
        <v>144</v>
      </c>
      <c r="J231">
        <v>182</v>
      </c>
      <c r="K231" t="s">
        <v>193</v>
      </c>
      <c r="L231" t="s">
        <v>193</v>
      </c>
      <c r="M231" t="s">
        <v>193</v>
      </c>
      <c r="N231" t="s">
        <v>193</v>
      </c>
      <c r="O231" t="s">
        <v>193</v>
      </c>
      <c r="P231" t="s">
        <v>193</v>
      </c>
      <c r="S231">
        <f>COUNTA(Table2023[[#This Row],[Thermal Cycling]:[PAN Performance (2020-)]])</f>
        <v>6</v>
      </c>
      <c r="T231" t="s">
        <v>183</v>
      </c>
      <c r="X231" t="s">
        <v>16</v>
      </c>
    </row>
    <row r="232" spans="1:25" x14ac:dyDescent="0.3">
      <c r="A232" t="s">
        <v>353</v>
      </c>
      <c r="B232" t="s">
        <v>182</v>
      </c>
      <c r="C232" t="s">
        <v>434</v>
      </c>
      <c r="D232">
        <v>480</v>
      </c>
      <c r="E232">
        <v>525</v>
      </c>
      <c r="F232" t="s">
        <v>28</v>
      </c>
      <c r="G232" t="s">
        <v>13</v>
      </c>
      <c r="H232">
        <v>132</v>
      </c>
      <c r="J232">
        <v>182</v>
      </c>
      <c r="K232" t="s">
        <v>193</v>
      </c>
      <c r="L232" t="s">
        <v>193</v>
      </c>
      <c r="M232" t="s">
        <v>193</v>
      </c>
      <c r="N232" t="s">
        <v>193</v>
      </c>
      <c r="O232" t="s">
        <v>193</v>
      </c>
      <c r="S232">
        <f>COUNTA(Table2023[[#This Row],[Thermal Cycling]:[PAN Performance (2020-)]])</f>
        <v>5</v>
      </c>
      <c r="T232" t="s">
        <v>183</v>
      </c>
      <c r="X232" t="s">
        <v>16</v>
      </c>
    </row>
    <row r="233" spans="1:25" x14ac:dyDescent="0.3">
      <c r="A233" t="s">
        <v>354</v>
      </c>
      <c r="B233" t="s">
        <v>182</v>
      </c>
      <c r="C233" t="s">
        <v>434</v>
      </c>
      <c r="D233">
        <v>480</v>
      </c>
      <c r="E233">
        <v>525</v>
      </c>
      <c r="F233" t="s">
        <v>32</v>
      </c>
      <c r="G233" t="s">
        <v>13</v>
      </c>
      <c r="H233">
        <v>132</v>
      </c>
      <c r="J233">
        <v>182</v>
      </c>
      <c r="O233" t="s">
        <v>193</v>
      </c>
      <c r="S233">
        <f>COUNTA(Table2023[[#This Row],[Thermal Cycling]:[PAN Performance (2020-)]])</f>
        <v>1</v>
      </c>
      <c r="T233" t="s">
        <v>183</v>
      </c>
      <c r="X233" t="s">
        <v>16</v>
      </c>
    </row>
    <row r="234" spans="1:25" x14ac:dyDescent="0.3">
      <c r="A234" t="s">
        <v>355</v>
      </c>
      <c r="B234" t="s">
        <v>182</v>
      </c>
      <c r="C234" t="s">
        <v>429</v>
      </c>
      <c r="D234">
        <v>530</v>
      </c>
      <c r="E234">
        <v>575</v>
      </c>
      <c r="F234" t="s">
        <v>32</v>
      </c>
      <c r="G234" t="s">
        <v>13</v>
      </c>
      <c r="H234">
        <v>144</v>
      </c>
      <c r="J234">
        <v>182</v>
      </c>
      <c r="O234" t="s">
        <v>193</v>
      </c>
      <c r="S234">
        <f>COUNTA(Table2023[[#This Row],[Thermal Cycling]:[PAN Performance (2020-)]])</f>
        <v>1</v>
      </c>
      <c r="T234" t="s">
        <v>183</v>
      </c>
      <c r="X234" t="s">
        <v>16</v>
      </c>
    </row>
    <row r="235" spans="1:25" x14ac:dyDescent="0.3">
      <c r="A235" t="s">
        <v>356</v>
      </c>
      <c r="B235" t="s">
        <v>182</v>
      </c>
      <c r="C235" t="s">
        <v>192</v>
      </c>
      <c r="D235">
        <v>380</v>
      </c>
      <c r="E235">
        <v>425</v>
      </c>
      <c r="F235" t="s">
        <v>32</v>
      </c>
      <c r="G235" t="s">
        <v>13</v>
      </c>
      <c r="H235">
        <v>108</v>
      </c>
      <c r="J235">
        <v>182</v>
      </c>
      <c r="O235" t="s">
        <v>193</v>
      </c>
      <c r="S235">
        <f>COUNTA(Table2023[[#This Row],[Thermal Cycling]:[PAN Performance (2020-)]])</f>
        <v>1</v>
      </c>
      <c r="T235" t="s">
        <v>183</v>
      </c>
      <c r="X235" t="s">
        <v>16</v>
      </c>
    </row>
    <row r="236" spans="1:25" x14ac:dyDescent="0.3">
      <c r="A236" t="s">
        <v>357</v>
      </c>
      <c r="B236" t="s">
        <v>182</v>
      </c>
      <c r="C236" t="s">
        <v>430</v>
      </c>
      <c r="D236">
        <v>430</v>
      </c>
      <c r="E236">
        <v>475</v>
      </c>
      <c r="F236" t="s">
        <v>32</v>
      </c>
      <c r="G236" t="s">
        <v>13</v>
      </c>
      <c r="H236">
        <v>120</v>
      </c>
      <c r="J236">
        <v>182</v>
      </c>
      <c r="O236" t="s">
        <v>193</v>
      </c>
      <c r="S236">
        <f>COUNTA(Table2023[[#This Row],[Thermal Cycling]:[PAN Performance (2020-)]])</f>
        <v>1</v>
      </c>
      <c r="T236" t="s">
        <v>183</v>
      </c>
      <c r="X236" t="s">
        <v>16</v>
      </c>
    </row>
    <row r="237" spans="1:25" x14ac:dyDescent="0.3">
      <c r="A237" t="s">
        <v>358</v>
      </c>
      <c r="B237" t="s">
        <v>182</v>
      </c>
      <c r="C237" t="s">
        <v>434</v>
      </c>
      <c r="D237">
        <v>480</v>
      </c>
      <c r="E237">
        <v>525</v>
      </c>
      <c r="F237" t="s">
        <v>32</v>
      </c>
      <c r="G237" t="s">
        <v>13</v>
      </c>
      <c r="H237">
        <v>132</v>
      </c>
      <c r="J237">
        <v>182</v>
      </c>
      <c r="O237" t="s">
        <v>193</v>
      </c>
      <c r="S237">
        <f>COUNTA(Table2023[[#This Row],[Thermal Cycling]:[PAN Performance (2020-)]])</f>
        <v>1</v>
      </c>
      <c r="T237" t="s">
        <v>183</v>
      </c>
      <c r="X237" t="s">
        <v>16</v>
      </c>
    </row>
    <row r="238" spans="1:25" x14ac:dyDescent="0.3">
      <c r="A238" t="s">
        <v>359</v>
      </c>
      <c r="B238" t="s">
        <v>182</v>
      </c>
      <c r="C238" t="s">
        <v>429</v>
      </c>
      <c r="D238">
        <v>530</v>
      </c>
      <c r="E238">
        <v>575</v>
      </c>
      <c r="F238" t="s">
        <v>32</v>
      </c>
      <c r="G238" t="s">
        <v>13</v>
      </c>
      <c r="H238">
        <v>144</v>
      </c>
      <c r="J238">
        <v>182</v>
      </c>
      <c r="O238" t="s">
        <v>193</v>
      </c>
      <c r="S238">
        <f>COUNTA(Table2023[[#This Row],[Thermal Cycling]:[PAN Performance (2020-)]])</f>
        <v>1</v>
      </c>
      <c r="T238" t="s">
        <v>183</v>
      </c>
      <c r="X238" t="s">
        <v>16</v>
      </c>
    </row>
    <row r="239" spans="1:25" x14ac:dyDescent="0.3">
      <c r="A239" t="s">
        <v>360</v>
      </c>
      <c r="B239" t="s">
        <v>182</v>
      </c>
      <c r="C239" t="s">
        <v>430</v>
      </c>
      <c r="D239">
        <v>430</v>
      </c>
      <c r="E239">
        <v>475</v>
      </c>
      <c r="F239" t="s">
        <v>32</v>
      </c>
      <c r="G239" t="s">
        <v>13</v>
      </c>
      <c r="H239">
        <v>120</v>
      </c>
      <c r="J239">
        <v>182</v>
      </c>
      <c r="O239" t="s">
        <v>193</v>
      </c>
      <c r="S239">
        <f>COUNTA(Table2023[[#This Row],[Thermal Cycling]:[PAN Performance (2020-)]])</f>
        <v>1</v>
      </c>
      <c r="T239" t="s">
        <v>183</v>
      </c>
      <c r="X239" t="s">
        <v>16</v>
      </c>
    </row>
    <row r="240" spans="1:25" x14ac:dyDescent="0.3">
      <c r="A240" t="s">
        <v>361</v>
      </c>
      <c r="B240" t="s">
        <v>182</v>
      </c>
      <c r="C240" t="s">
        <v>192</v>
      </c>
      <c r="D240">
        <v>380</v>
      </c>
      <c r="E240">
        <v>425</v>
      </c>
      <c r="F240" t="s">
        <v>32</v>
      </c>
      <c r="G240" t="s">
        <v>13</v>
      </c>
      <c r="H240">
        <v>108</v>
      </c>
      <c r="J240">
        <v>182</v>
      </c>
      <c r="O240" t="s">
        <v>193</v>
      </c>
      <c r="S240">
        <f>COUNTA(Table2023[[#This Row],[Thermal Cycling]:[PAN Performance (2020-)]])</f>
        <v>1</v>
      </c>
      <c r="T240" t="s">
        <v>183</v>
      </c>
      <c r="X240" t="s">
        <v>16</v>
      </c>
    </row>
    <row r="241" spans="1:24" x14ac:dyDescent="0.3">
      <c r="A241" t="s">
        <v>265</v>
      </c>
      <c r="B241" t="s">
        <v>413</v>
      </c>
      <c r="C241" t="s">
        <v>429</v>
      </c>
      <c r="D241">
        <v>530</v>
      </c>
      <c r="E241">
        <v>575</v>
      </c>
      <c r="F241" t="s">
        <v>28</v>
      </c>
      <c r="G241" t="s">
        <v>13</v>
      </c>
      <c r="H241">
        <v>144</v>
      </c>
      <c r="J241">
        <v>182</v>
      </c>
      <c r="K241" t="s">
        <v>193</v>
      </c>
      <c r="L241" t="s">
        <v>193</v>
      </c>
      <c r="M241" t="s">
        <v>193</v>
      </c>
      <c r="N241" t="s">
        <v>193</v>
      </c>
      <c r="O241" t="s">
        <v>193</v>
      </c>
      <c r="P241" t="s">
        <v>193</v>
      </c>
      <c r="S241">
        <f>COUNTA(Table2023[[#This Row],[Thermal Cycling]:[PAN Performance (2020-)]])</f>
        <v>6</v>
      </c>
      <c r="T241" t="s">
        <v>450</v>
      </c>
      <c r="X241" t="s">
        <v>30</v>
      </c>
    </row>
    <row r="242" spans="1:24" x14ac:dyDescent="0.3">
      <c r="A242" t="s">
        <v>264</v>
      </c>
      <c r="B242" t="s">
        <v>413</v>
      </c>
      <c r="C242" t="s">
        <v>192</v>
      </c>
      <c r="D242">
        <v>380</v>
      </c>
      <c r="E242">
        <v>425</v>
      </c>
      <c r="F242" t="s">
        <v>28</v>
      </c>
      <c r="G242" t="s">
        <v>13</v>
      </c>
      <c r="H242">
        <v>108</v>
      </c>
      <c r="J242">
        <v>182</v>
      </c>
      <c r="K242" t="s">
        <v>193</v>
      </c>
      <c r="L242" t="s">
        <v>193</v>
      </c>
      <c r="M242" t="s">
        <v>193</v>
      </c>
      <c r="N242" t="s">
        <v>193</v>
      </c>
      <c r="O242" t="s">
        <v>193</v>
      </c>
      <c r="S242">
        <f>COUNTA(Table2023[[#This Row],[Thermal Cycling]:[PAN Performance (2020-)]])</f>
        <v>5</v>
      </c>
      <c r="T242" t="s">
        <v>450</v>
      </c>
      <c r="X242" t="s">
        <v>30</v>
      </c>
    </row>
    <row r="243" spans="1:24" x14ac:dyDescent="0.3">
      <c r="A243" t="s">
        <v>262</v>
      </c>
      <c r="B243" t="s">
        <v>413</v>
      </c>
      <c r="C243" t="s">
        <v>192</v>
      </c>
      <c r="D243">
        <v>380</v>
      </c>
      <c r="E243">
        <v>425</v>
      </c>
      <c r="F243" t="s">
        <v>32</v>
      </c>
      <c r="G243" t="s">
        <v>13</v>
      </c>
      <c r="H243">
        <v>108</v>
      </c>
      <c r="J243">
        <v>182</v>
      </c>
      <c r="O243" t="s">
        <v>193</v>
      </c>
      <c r="S243">
        <f>COUNTA(Table2023[[#This Row],[Thermal Cycling]:[PAN Performance (2020-)]])</f>
        <v>1</v>
      </c>
      <c r="T243" t="s">
        <v>450</v>
      </c>
      <c r="X243" t="s">
        <v>30</v>
      </c>
    </row>
    <row r="244" spans="1:24" x14ac:dyDescent="0.3">
      <c r="A244" t="s">
        <v>263</v>
      </c>
      <c r="B244" t="s">
        <v>413</v>
      </c>
      <c r="C244" t="s">
        <v>429</v>
      </c>
      <c r="D244">
        <v>530</v>
      </c>
      <c r="E244">
        <v>575</v>
      </c>
      <c r="F244" t="s">
        <v>32</v>
      </c>
      <c r="G244" t="s">
        <v>13</v>
      </c>
      <c r="H244">
        <v>144</v>
      </c>
      <c r="J244">
        <v>182</v>
      </c>
      <c r="O244" t="s">
        <v>193</v>
      </c>
      <c r="S244">
        <f>COUNTA(Table2023[[#This Row],[Thermal Cycling]:[PAN Performance (2020-)]])</f>
        <v>1</v>
      </c>
      <c r="T244" t="s">
        <v>450</v>
      </c>
      <c r="X244" t="s">
        <v>30</v>
      </c>
    </row>
    <row r="245" spans="1:24" x14ac:dyDescent="0.3">
      <c r="A245" t="s">
        <v>190</v>
      </c>
      <c r="B245" t="s">
        <v>414</v>
      </c>
      <c r="C245" t="s">
        <v>429</v>
      </c>
      <c r="D245">
        <v>530</v>
      </c>
      <c r="E245">
        <v>575</v>
      </c>
      <c r="F245" t="s">
        <v>28</v>
      </c>
      <c r="G245" t="s">
        <v>13</v>
      </c>
      <c r="H245">
        <v>144</v>
      </c>
      <c r="J245">
        <v>182</v>
      </c>
      <c r="K245" t="s">
        <v>193</v>
      </c>
      <c r="L245" t="s">
        <v>193</v>
      </c>
      <c r="N245" t="s">
        <v>193</v>
      </c>
      <c r="O245" t="s">
        <v>193</v>
      </c>
      <c r="P245" t="s">
        <v>193</v>
      </c>
      <c r="S245">
        <f>COUNTA(Table2023[[#This Row],[Thermal Cycling]:[PAN Performance (2020-)]])</f>
        <v>5</v>
      </c>
      <c r="T245" t="s">
        <v>187</v>
      </c>
      <c r="X245" t="s">
        <v>188</v>
      </c>
    </row>
    <row r="246" spans="1:24" x14ac:dyDescent="0.3">
      <c r="A246" t="s">
        <v>186</v>
      </c>
      <c r="B246" t="s">
        <v>414</v>
      </c>
      <c r="C246" t="s">
        <v>192</v>
      </c>
      <c r="D246">
        <v>380</v>
      </c>
      <c r="E246">
        <v>425</v>
      </c>
      <c r="F246" t="s">
        <v>28</v>
      </c>
      <c r="G246" t="s">
        <v>13</v>
      </c>
      <c r="H246">
        <v>108</v>
      </c>
      <c r="J246">
        <v>182</v>
      </c>
      <c r="K246" t="s">
        <v>193</v>
      </c>
      <c r="L246" t="s">
        <v>193</v>
      </c>
      <c r="N246" t="s">
        <v>193</v>
      </c>
      <c r="O246" t="s">
        <v>193</v>
      </c>
      <c r="S246">
        <f>COUNTA(Table2023[[#This Row],[Thermal Cycling]:[PAN Performance (2020-)]])</f>
        <v>4</v>
      </c>
      <c r="T246" t="s">
        <v>187</v>
      </c>
      <c r="X246" t="s">
        <v>188</v>
      </c>
    </row>
    <row r="247" spans="1:24" x14ac:dyDescent="0.3">
      <c r="A247" t="s">
        <v>189</v>
      </c>
      <c r="B247" t="s">
        <v>414</v>
      </c>
      <c r="C247" t="s">
        <v>430</v>
      </c>
      <c r="D247">
        <v>430</v>
      </c>
      <c r="E247">
        <v>475</v>
      </c>
      <c r="F247" t="s">
        <v>28</v>
      </c>
      <c r="G247" t="s">
        <v>13</v>
      </c>
      <c r="H247">
        <v>120</v>
      </c>
      <c r="J247">
        <v>182</v>
      </c>
      <c r="K247" t="s">
        <v>193</v>
      </c>
      <c r="L247" t="s">
        <v>193</v>
      </c>
      <c r="N247" t="s">
        <v>193</v>
      </c>
      <c r="O247" t="s">
        <v>193</v>
      </c>
      <c r="S247">
        <f>COUNTA(Table2023[[#This Row],[Thermal Cycling]:[PAN Performance (2020-)]])</f>
        <v>4</v>
      </c>
      <c r="T247" t="s">
        <v>187</v>
      </c>
      <c r="X247" t="s">
        <v>188</v>
      </c>
    </row>
    <row r="248" spans="1:24" x14ac:dyDescent="0.3">
      <c r="A248" t="s">
        <v>266</v>
      </c>
      <c r="B248" t="s">
        <v>414</v>
      </c>
      <c r="C248" t="s">
        <v>434</v>
      </c>
      <c r="D248">
        <v>480</v>
      </c>
      <c r="E248">
        <v>525</v>
      </c>
      <c r="F248" t="s">
        <v>28</v>
      </c>
      <c r="G248" t="s">
        <v>13</v>
      </c>
      <c r="H248">
        <v>132</v>
      </c>
      <c r="J248">
        <v>182</v>
      </c>
      <c r="K248" t="s">
        <v>193</v>
      </c>
      <c r="L248" t="s">
        <v>193</v>
      </c>
      <c r="N248" t="s">
        <v>193</v>
      </c>
      <c r="O248" t="s">
        <v>193</v>
      </c>
      <c r="S248">
        <f>COUNTA(Table2023[[#This Row],[Thermal Cycling]:[PAN Performance (2020-)]])</f>
        <v>4</v>
      </c>
      <c r="T248" t="s">
        <v>187</v>
      </c>
      <c r="X248" t="s">
        <v>188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44A6-5B3A-4A40-9D68-5F3D026FD5E9}">
  <dimension ref="A1:AA122"/>
  <sheetViews>
    <sheetView zoomScale="80" zoomScaleNormal="80" workbookViewId="0">
      <pane ySplit="1" topLeftCell="A2" activePane="bottomLeft" state="frozen"/>
      <selection activeCell="C1" sqref="C1"/>
      <selection pane="bottomLeft"/>
    </sheetView>
  </sheetViews>
  <sheetFormatPr defaultRowHeight="14.4" x14ac:dyDescent="0.3"/>
  <cols>
    <col min="1" max="1" width="15" bestFit="1" customWidth="1"/>
    <col min="2" max="2" width="21.33203125" bestFit="1" customWidth="1"/>
    <col min="3" max="3" width="13.6640625" bestFit="1" customWidth="1"/>
    <col min="4" max="5" width="19.33203125" bestFit="1" customWidth="1"/>
    <col min="6" max="7" width="17.21875" bestFit="1" customWidth="1"/>
    <col min="8" max="8" width="17.77734375" bestFit="1" customWidth="1"/>
    <col min="9" max="9" width="13.77734375" bestFit="1" customWidth="1"/>
    <col min="10" max="10" width="15" bestFit="1" customWidth="1"/>
    <col min="11" max="11" width="17.77734375" bestFit="1" customWidth="1"/>
    <col min="12" max="12" width="13.77734375" bestFit="1" customWidth="1"/>
    <col min="13" max="13" width="28.21875" bestFit="1" customWidth="1"/>
    <col min="14" max="14" width="6.88671875" bestFit="1" customWidth="1"/>
    <col min="15" max="15" width="19.33203125" bestFit="1" customWidth="1"/>
    <col min="16" max="16" width="26" bestFit="1" customWidth="1"/>
    <col min="17" max="17" width="29.44140625" bestFit="1" customWidth="1"/>
    <col min="18" max="18" width="13.88671875" bestFit="1" customWidth="1"/>
    <col min="19" max="19" width="26" bestFit="1" customWidth="1"/>
    <col min="20" max="23" width="23.44140625" bestFit="1" customWidth="1"/>
    <col min="24" max="27" width="26.77734375" bestFit="1" customWidth="1"/>
  </cols>
  <sheetData>
    <row r="1" spans="1:27" x14ac:dyDescent="0.3">
      <c r="A1" s="6" t="s">
        <v>5</v>
      </c>
      <c r="B1" s="4" t="s">
        <v>0</v>
      </c>
      <c r="C1" s="4" t="s">
        <v>787</v>
      </c>
      <c r="D1" s="4" t="s">
        <v>788</v>
      </c>
      <c r="E1" s="4" t="s">
        <v>789</v>
      </c>
      <c r="F1" s="4" t="s">
        <v>1</v>
      </c>
      <c r="G1" s="4" t="s">
        <v>2</v>
      </c>
      <c r="H1" s="4" t="s">
        <v>793</v>
      </c>
      <c r="I1" s="4" t="s">
        <v>3</v>
      </c>
      <c r="J1" s="4" t="s">
        <v>792</v>
      </c>
      <c r="K1" s="4" t="s">
        <v>19</v>
      </c>
      <c r="L1" s="4" t="s">
        <v>17</v>
      </c>
      <c r="M1" s="4" t="s">
        <v>18</v>
      </c>
      <c r="N1" s="4" t="s">
        <v>791</v>
      </c>
      <c r="O1" s="4" t="s">
        <v>776</v>
      </c>
      <c r="P1" s="4" t="s">
        <v>775</v>
      </c>
      <c r="Q1" s="4" t="s">
        <v>774</v>
      </c>
      <c r="R1" s="4" t="s">
        <v>777</v>
      </c>
      <c r="S1" s="5" t="s">
        <v>794</v>
      </c>
      <c r="T1" s="4" t="s">
        <v>468</v>
      </c>
      <c r="U1" s="4" t="s">
        <v>469</v>
      </c>
      <c r="V1" s="4" t="s">
        <v>470</v>
      </c>
      <c r="W1" s="4" t="s">
        <v>473</v>
      </c>
      <c r="X1" s="4" t="s">
        <v>472</v>
      </c>
      <c r="Y1" s="4" t="s">
        <v>474</v>
      </c>
      <c r="Z1" s="4" t="s">
        <v>477</v>
      </c>
      <c r="AA1" s="4" t="s">
        <v>485</v>
      </c>
    </row>
    <row r="2" spans="1:27" x14ac:dyDescent="0.3">
      <c r="A2" t="s">
        <v>6</v>
      </c>
      <c r="B2" t="s">
        <v>4</v>
      </c>
      <c r="C2" t="s">
        <v>10</v>
      </c>
      <c r="D2">
        <v>305</v>
      </c>
      <c r="E2">
        <v>350</v>
      </c>
      <c r="F2" t="s">
        <v>11</v>
      </c>
      <c r="G2" t="s">
        <v>13</v>
      </c>
      <c r="H2">
        <v>60</v>
      </c>
      <c r="I2" t="s">
        <v>15</v>
      </c>
      <c r="J2">
        <v>158.75</v>
      </c>
      <c r="K2" t="s">
        <v>193</v>
      </c>
      <c r="L2" t="s">
        <v>193</v>
      </c>
      <c r="M2" t="s">
        <v>193</v>
      </c>
      <c r="N2" t="s">
        <v>193</v>
      </c>
      <c r="S2">
        <f>COUNTA(Table2022[[#This Row],[Thermal Cycling]:[PAN Performance (2020-)]])</f>
        <v>4</v>
      </c>
      <c r="T2" t="s">
        <v>20</v>
      </c>
      <c r="X2" t="s">
        <v>16</v>
      </c>
    </row>
    <row r="3" spans="1:27" x14ac:dyDescent="0.3">
      <c r="A3" t="s">
        <v>7</v>
      </c>
      <c r="B3" t="s">
        <v>4</v>
      </c>
      <c r="C3" t="s">
        <v>12</v>
      </c>
      <c r="D3">
        <v>355</v>
      </c>
      <c r="E3">
        <v>400</v>
      </c>
      <c r="F3" t="s">
        <v>11</v>
      </c>
      <c r="G3" t="s">
        <v>13</v>
      </c>
      <c r="H3">
        <v>72</v>
      </c>
      <c r="I3" t="s">
        <v>15</v>
      </c>
      <c r="J3">
        <v>158.75</v>
      </c>
      <c r="K3" t="s">
        <v>193</v>
      </c>
      <c r="L3" t="s">
        <v>193</v>
      </c>
      <c r="M3" t="s">
        <v>193</v>
      </c>
      <c r="N3" t="s">
        <v>193</v>
      </c>
      <c r="S3">
        <f>COUNTA(Table2022[[#This Row],[Thermal Cycling]:[PAN Performance (2020-)]])</f>
        <v>4</v>
      </c>
      <c r="T3" t="s">
        <v>20</v>
      </c>
      <c r="X3" t="s">
        <v>16</v>
      </c>
    </row>
    <row r="4" spans="1:27" x14ac:dyDescent="0.3">
      <c r="A4" t="s">
        <v>8</v>
      </c>
      <c r="B4" t="s">
        <v>4</v>
      </c>
      <c r="C4" t="s">
        <v>10</v>
      </c>
      <c r="D4">
        <v>305</v>
      </c>
      <c r="E4">
        <v>350</v>
      </c>
      <c r="F4" t="s">
        <v>11</v>
      </c>
      <c r="G4" t="s">
        <v>14</v>
      </c>
      <c r="H4">
        <v>60</v>
      </c>
      <c r="I4" t="s">
        <v>15</v>
      </c>
      <c r="J4">
        <v>157.35</v>
      </c>
      <c r="K4" t="s">
        <v>193</v>
      </c>
      <c r="M4" t="s">
        <v>193</v>
      </c>
      <c r="O4" t="s">
        <v>193</v>
      </c>
      <c r="S4">
        <f>COUNTA(Table2022[[#This Row],[Thermal Cycling]:[PAN Performance (2020-)]])</f>
        <v>3</v>
      </c>
      <c r="T4" t="s">
        <v>20</v>
      </c>
      <c r="X4" t="s">
        <v>16</v>
      </c>
    </row>
    <row r="5" spans="1:27" x14ac:dyDescent="0.3">
      <c r="A5" t="s">
        <v>9</v>
      </c>
      <c r="B5" t="s">
        <v>4</v>
      </c>
      <c r="C5" t="s">
        <v>12</v>
      </c>
      <c r="D5">
        <v>355</v>
      </c>
      <c r="E5">
        <v>400</v>
      </c>
      <c r="F5" t="s">
        <v>11</v>
      </c>
      <c r="G5" t="s">
        <v>14</v>
      </c>
      <c r="H5">
        <v>72</v>
      </c>
      <c r="I5" t="s">
        <v>15</v>
      </c>
      <c r="J5">
        <v>157.35</v>
      </c>
      <c r="K5" t="s">
        <v>193</v>
      </c>
      <c r="M5" t="s">
        <v>193</v>
      </c>
      <c r="O5" t="s">
        <v>193</v>
      </c>
      <c r="S5">
        <f>COUNTA(Table2022[[#This Row],[Thermal Cycling]:[PAN Performance (2020-)]])</f>
        <v>3</v>
      </c>
      <c r="T5" t="s">
        <v>20</v>
      </c>
      <c r="X5" t="s">
        <v>16</v>
      </c>
    </row>
    <row r="6" spans="1:27" x14ac:dyDescent="0.3">
      <c r="A6" t="s">
        <v>25</v>
      </c>
      <c r="B6" t="s">
        <v>21</v>
      </c>
      <c r="C6" t="s">
        <v>34</v>
      </c>
      <c r="D6">
        <v>505</v>
      </c>
      <c r="E6">
        <v>550</v>
      </c>
      <c r="F6" t="s">
        <v>28</v>
      </c>
      <c r="G6" t="s">
        <v>13</v>
      </c>
      <c r="H6">
        <v>144</v>
      </c>
      <c r="I6" t="s">
        <v>29</v>
      </c>
      <c r="J6">
        <v>182</v>
      </c>
      <c r="K6" t="s">
        <v>193</v>
      </c>
      <c r="L6" t="s">
        <v>193</v>
      </c>
      <c r="M6" t="s">
        <v>193</v>
      </c>
      <c r="N6" t="s">
        <v>193</v>
      </c>
      <c r="O6" t="s">
        <v>193</v>
      </c>
      <c r="P6" t="s">
        <v>193</v>
      </c>
      <c r="S6">
        <f>COUNTA(Table2022[[#This Row],[Thermal Cycling]:[PAN Performance (2020-)]])</f>
        <v>6</v>
      </c>
      <c r="T6" t="s">
        <v>480</v>
      </c>
      <c r="U6" t="s">
        <v>466</v>
      </c>
      <c r="X6" t="s">
        <v>30</v>
      </c>
      <c r="Y6" t="s">
        <v>30</v>
      </c>
    </row>
    <row r="7" spans="1:27" x14ac:dyDescent="0.3">
      <c r="A7" t="s">
        <v>22</v>
      </c>
      <c r="B7" t="s">
        <v>21</v>
      </c>
      <c r="C7" t="s">
        <v>31</v>
      </c>
      <c r="D7">
        <v>455</v>
      </c>
      <c r="E7">
        <v>500</v>
      </c>
      <c r="F7" t="s">
        <v>28</v>
      </c>
      <c r="G7" t="s">
        <v>13</v>
      </c>
      <c r="H7">
        <v>120</v>
      </c>
      <c r="I7" t="s">
        <v>29</v>
      </c>
      <c r="J7">
        <v>182</v>
      </c>
      <c r="K7" t="s">
        <v>193</v>
      </c>
      <c r="L7" t="s">
        <v>193</v>
      </c>
      <c r="M7" t="s">
        <v>193</v>
      </c>
      <c r="N7" t="s">
        <v>193</v>
      </c>
      <c r="O7" t="s">
        <v>193</v>
      </c>
      <c r="S7">
        <f>COUNTA(Table2022[[#This Row],[Thermal Cycling]:[PAN Performance (2020-)]])</f>
        <v>5</v>
      </c>
      <c r="T7" t="s">
        <v>480</v>
      </c>
      <c r="U7" t="s">
        <v>466</v>
      </c>
      <c r="X7" t="s">
        <v>30</v>
      </c>
      <c r="Y7" t="s">
        <v>30</v>
      </c>
    </row>
    <row r="8" spans="1:27" x14ac:dyDescent="0.3">
      <c r="A8" t="s">
        <v>23</v>
      </c>
      <c r="B8" t="s">
        <v>21</v>
      </c>
      <c r="C8" t="s">
        <v>12</v>
      </c>
      <c r="D8">
        <v>355</v>
      </c>
      <c r="E8">
        <v>400</v>
      </c>
      <c r="F8" t="s">
        <v>32</v>
      </c>
      <c r="G8" t="s">
        <v>13</v>
      </c>
      <c r="H8">
        <v>120</v>
      </c>
      <c r="I8" t="s">
        <v>29</v>
      </c>
      <c r="J8">
        <v>166</v>
      </c>
      <c r="K8" t="s">
        <v>193</v>
      </c>
      <c r="M8" t="s">
        <v>193</v>
      </c>
      <c r="N8" t="s">
        <v>193</v>
      </c>
      <c r="O8" t="s">
        <v>193</v>
      </c>
      <c r="S8">
        <f>COUNTA(Table2022[[#This Row],[Thermal Cycling]:[PAN Performance (2020-)]])</f>
        <v>4</v>
      </c>
      <c r="T8" t="s">
        <v>480</v>
      </c>
      <c r="U8" t="s">
        <v>466</v>
      </c>
      <c r="X8" t="s">
        <v>30</v>
      </c>
      <c r="Y8" t="s">
        <v>30</v>
      </c>
    </row>
    <row r="9" spans="1:27" x14ac:dyDescent="0.3">
      <c r="A9" t="s">
        <v>26</v>
      </c>
      <c r="B9" t="s">
        <v>21</v>
      </c>
      <c r="C9" t="s">
        <v>31</v>
      </c>
      <c r="D9">
        <v>455</v>
      </c>
      <c r="E9">
        <v>500</v>
      </c>
      <c r="F9" t="s">
        <v>32</v>
      </c>
      <c r="G9" t="s">
        <v>13</v>
      </c>
      <c r="H9">
        <v>144</v>
      </c>
      <c r="I9" t="s">
        <v>29</v>
      </c>
      <c r="J9">
        <v>166</v>
      </c>
      <c r="K9" t="s">
        <v>193</v>
      </c>
      <c r="M9" t="s">
        <v>193</v>
      </c>
      <c r="N9" t="s">
        <v>193</v>
      </c>
      <c r="O9" t="s">
        <v>193</v>
      </c>
      <c r="S9">
        <f>COUNTA(Table2022[[#This Row],[Thermal Cycling]:[PAN Performance (2020-)]])</f>
        <v>4</v>
      </c>
      <c r="T9" t="s">
        <v>480</v>
      </c>
      <c r="U9" t="s">
        <v>466</v>
      </c>
      <c r="X9" t="s">
        <v>30</v>
      </c>
      <c r="Y9" t="s">
        <v>30</v>
      </c>
    </row>
    <row r="10" spans="1:27" x14ac:dyDescent="0.3">
      <c r="A10" t="s">
        <v>22</v>
      </c>
      <c r="B10" t="s">
        <v>21</v>
      </c>
      <c r="C10" t="s">
        <v>27</v>
      </c>
      <c r="D10">
        <v>555</v>
      </c>
      <c r="E10">
        <v>600</v>
      </c>
      <c r="F10" t="s">
        <v>28</v>
      </c>
      <c r="G10" t="s">
        <v>13</v>
      </c>
      <c r="H10">
        <v>120</v>
      </c>
      <c r="I10" t="s">
        <v>29</v>
      </c>
      <c r="J10">
        <v>210</v>
      </c>
      <c r="K10" t="s">
        <v>193</v>
      </c>
      <c r="M10" t="s">
        <v>193</v>
      </c>
      <c r="N10" t="s">
        <v>193</v>
      </c>
      <c r="P10" t="s">
        <v>193</v>
      </c>
      <c r="S10">
        <f>COUNTA(Table2022[[#This Row],[Thermal Cycling]:[PAN Performance (2020-)]])</f>
        <v>4</v>
      </c>
      <c r="T10" t="s">
        <v>480</v>
      </c>
      <c r="U10" t="s">
        <v>466</v>
      </c>
      <c r="X10" t="s">
        <v>30</v>
      </c>
      <c r="Y10" t="s">
        <v>30</v>
      </c>
    </row>
    <row r="11" spans="1:27" x14ac:dyDescent="0.3">
      <c r="A11" t="s">
        <v>24</v>
      </c>
      <c r="B11" t="s">
        <v>21</v>
      </c>
      <c r="C11" t="s">
        <v>33</v>
      </c>
      <c r="D11">
        <v>605</v>
      </c>
      <c r="F11" t="s">
        <v>28</v>
      </c>
      <c r="G11" t="s">
        <v>13</v>
      </c>
      <c r="H11">
        <v>120</v>
      </c>
      <c r="I11" t="s">
        <v>29</v>
      </c>
      <c r="J11">
        <v>210</v>
      </c>
      <c r="K11" t="s">
        <v>193</v>
      </c>
      <c r="M11" t="s">
        <v>193</v>
      </c>
      <c r="N11" t="s">
        <v>193</v>
      </c>
      <c r="S11">
        <f>COUNTA(Table2022[[#This Row],[Thermal Cycling]:[PAN Performance (2020-)]])</f>
        <v>3</v>
      </c>
      <c r="T11" t="s">
        <v>480</v>
      </c>
      <c r="U11" t="s">
        <v>466</v>
      </c>
      <c r="X11" t="s">
        <v>30</v>
      </c>
      <c r="Y11" t="s">
        <v>30</v>
      </c>
    </row>
    <row r="12" spans="1:27" x14ac:dyDescent="0.3">
      <c r="A12" t="s">
        <v>36</v>
      </c>
      <c r="B12" t="s">
        <v>43</v>
      </c>
      <c r="C12" t="s">
        <v>12</v>
      </c>
      <c r="D12">
        <v>355</v>
      </c>
      <c r="E12">
        <v>400</v>
      </c>
      <c r="F12" t="s">
        <v>28</v>
      </c>
      <c r="G12" t="s">
        <v>13</v>
      </c>
      <c r="H12">
        <v>120</v>
      </c>
      <c r="I12" t="s">
        <v>29</v>
      </c>
      <c r="J12">
        <v>166</v>
      </c>
      <c r="K12" t="s">
        <v>193</v>
      </c>
      <c r="L12" t="s">
        <v>193</v>
      </c>
      <c r="M12" t="s">
        <v>193</v>
      </c>
      <c r="N12" t="s">
        <v>193</v>
      </c>
      <c r="O12" t="s">
        <v>193</v>
      </c>
      <c r="P12" t="s">
        <v>193</v>
      </c>
      <c r="S12">
        <f>COUNTA(Table2022[[#This Row],[Thermal Cycling]:[PAN Performance (2020-)]])</f>
        <v>6</v>
      </c>
      <c r="T12" t="s">
        <v>44</v>
      </c>
      <c r="X12" t="s">
        <v>45</v>
      </c>
    </row>
    <row r="13" spans="1:27" x14ac:dyDescent="0.3">
      <c r="A13" t="s">
        <v>38</v>
      </c>
      <c r="B13" t="s">
        <v>43</v>
      </c>
      <c r="C13" t="s">
        <v>46</v>
      </c>
      <c r="D13">
        <v>405</v>
      </c>
      <c r="E13">
        <v>450</v>
      </c>
      <c r="F13" t="s">
        <v>28</v>
      </c>
      <c r="G13" t="s">
        <v>13</v>
      </c>
      <c r="H13">
        <v>144</v>
      </c>
      <c r="I13" t="s">
        <v>29</v>
      </c>
      <c r="J13">
        <v>166</v>
      </c>
      <c r="K13" t="s">
        <v>193</v>
      </c>
      <c r="L13" t="s">
        <v>193</v>
      </c>
      <c r="M13" t="s">
        <v>193</v>
      </c>
      <c r="N13" t="s">
        <v>193</v>
      </c>
      <c r="O13" t="s">
        <v>193</v>
      </c>
      <c r="P13" t="s">
        <v>193</v>
      </c>
      <c r="S13">
        <f>COUNTA(Table2022[[#This Row],[Thermal Cycling]:[PAN Performance (2020-)]])</f>
        <v>6</v>
      </c>
      <c r="T13" t="s">
        <v>44</v>
      </c>
      <c r="X13" t="s">
        <v>45</v>
      </c>
    </row>
    <row r="14" spans="1:27" x14ac:dyDescent="0.3">
      <c r="A14" t="s">
        <v>40</v>
      </c>
      <c r="B14" t="s">
        <v>43</v>
      </c>
      <c r="C14" t="s">
        <v>46</v>
      </c>
      <c r="D14">
        <v>405</v>
      </c>
      <c r="E14">
        <v>450</v>
      </c>
      <c r="F14" t="s">
        <v>28</v>
      </c>
      <c r="G14" t="s">
        <v>13</v>
      </c>
      <c r="H14">
        <v>120</v>
      </c>
      <c r="I14" t="s">
        <v>29</v>
      </c>
      <c r="J14">
        <v>182</v>
      </c>
      <c r="K14" t="s">
        <v>193</v>
      </c>
      <c r="L14" t="s">
        <v>193</v>
      </c>
      <c r="N14" t="s">
        <v>193</v>
      </c>
      <c r="O14" t="s">
        <v>193</v>
      </c>
      <c r="P14" t="s">
        <v>193</v>
      </c>
      <c r="S14">
        <f>COUNTA(Table2022[[#This Row],[Thermal Cycling]:[PAN Performance (2020-)]])</f>
        <v>5</v>
      </c>
      <c r="T14" t="s">
        <v>44</v>
      </c>
      <c r="X14" t="s">
        <v>45</v>
      </c>
    </row>
    <row r="15" spans="1:27" x14ac:dyDescent="0.3">
      <c r="A15" t="s">
        <v>42</v>
      </c>
      <c r="B15" t="s">
        <v>43</v>
      </c>
      <c r="C15" t="s">
        <v>34</v>
      </c>
      <c r="D15">
        <v>505</v>
      </c>
      <c r="E15">
        <v>550</v>
      </c>
      <c r="F15" t="s">
        <v>28</v>
      </c>
      <c r="G15" t="s">
        <v>13</v>
      </c>
      <c r="H15">
        <v>144</v>
      </c>
      <c r="I15" t="s">
        <v>29</v>
      </c>
      <c r="J15">
        <v>182</v>
      </c>
      <c r="K15" t="s">
        <v>193</v>
      </c>
      <c r="L15" t="s">
        <v>193</v>
      </c>
      <c r="N15" t="s">
        <v>193</v>
      </c>
      <c r="O15" t="s">
        <v>193</v>
      </c>
      <c r="S15">
        <f>COUNTA(Table2022[[#This Row],[Thermal Cycling]:[PAN Performance (2020-)]])</f>
        <v>4</v>
      </c>
      <c r="T15" t="s">
        <v>44</v>
      </c>
      <c r="X15" t="s">
        <v>45</v>
      </c>
    </row>
    <row r="16" spans="1:27" x14ac:dyDescent="0.3">
      <c r="A16" t="s">
        <v>35</v>
      </c>
      <c r="B16" t="s">
        <v>43</v>
      </c>
      <c r="C16" t="s">
        <v>12</v>
      </c>
      <c r="D16">
        <v>355</v>
      </c>
      <c r="E16">
        <v>400</v>
      </c>
      <c r="F16" t="s">
        <v>11</v>
      </c>
      <c r="G16" t="s">
        <v>13</v>
      </c>
      <c r="H16">
        <v>120</v>
      </c>
      <c r="I16" t="s">
        <v>29</v>
      </c>
      <c r="J16">
        <v>166</v>
      </c>
      <c r="K16" t="s">
        <v>193</v>
      </c>
      <c r="O16" t="s">
        <v>193</v>
      </c>
      <c r="S16">
        <f>COUNTA(Table2022[[#This Row],[Thermal Cycling]:[PAN Performance (2020-)]])</f>
        <v>2</v>
      </c>
      <c r="T16" t="s">
        <v>44</v>
      </c>
      <c r="X16" t="s">
        <v>45</v>
      </c>
    </row>
    <row r="17" spans="1:27" x14ac:dyDescent="0.3">
      <c r="A17" t="s">
        <v>37</v>
      </c>
      <c r="B17" t="s">
        <v>43</v>
      </c>
      <c r="C17" t="s">
        <v>46</v>
      </c>
      <c r="D17">
        <v>405</v>
      </c>
      <c r="E17">
        <v>450</v>
      </c>
      <c r="F17" t="s">
        <v>11</v>
      </c>
      <c r="G17" t="s">
        <v>13</v>
      </c>
      <c r="H17">
        <v>144</v>
      </c>
      <c r="I17" t="s">
        <v>29</v>
      </c>
      <c r="J17">
        <v>166</v>
      </c>
      <c r="K17" t="s">
        <v>193</v>
      </c>
      <c r="O17" t="s">
        <v>193</v>
      </c>
      <c r="S17">
        <f>COUNTA(Table2022[[#This Row],[Thermal Cycling]:[PAN Performance (2020-)]])</f>
        <v>2</v>
      </c>
      <c r="T17" t="s">
        <v>44</v>
      </c>
      <c r="X17" t="s">
        <v>45</v>
      </c>
    </row>
    <row r="18" spans="1:27" x14ac:dyDescent="0.3">
      <c r="A18" t="s">
        <v>39</v>
      </c>
      <c r="B18" t="s">
        <v>43</v>
      </c>
      <c r="C18" t="s">
        <v>46</v>
      </c>
      <c r="D18">
        <v>405</v>
      </c>
      <c r="E18">
        <v>450</v>
      </c>
      <c r="F18" t="s">
        <v>11</v>
      </c>
      <c r="G18" t="s">
        <v>13</v>
      </c>
      <c r="H18">
        <v>120</v>
      </c>
      <c r="I18" t="s">
        <v>29</v>
      </c>
      <c r="J18">
        <v>182</v>
      </c>
      <c r="O18" t="s">
        <v>193</v>
      </c>
      <c r="S18">
        <f>COUNTA(Table2022[[#This Row],[Thermal Cycling]:[PAN Performance (2020-)]])</f>
        <v>1</v>
      </c>
      <c r="T18" t="s">
        <v>44</v>
      </c>
      <c r="X18" t="s">
        <v>45</v>
      </c>
    </row>
    <row r="19" spans="1:27" x14ac:dyDescent="0.3">
      <c r="A19" t="s">
        <v>41</v>
      </c>
      <c r="B19" t="s">
        <v>43</v>
      </c>
      <c r="C19" t="s">
        <v>34</v>
      </c>
      <c r="D19">
        <v>505</v>
      </c>
      <c r="E19">
        <v>550</v>
      </c>
      <c r="F19" t="s">
        <v>11</v>
      </c>
      <c r="G19" t="s">
        <v>13</v>
      </c>
      <c r="H19">
        <v>144</v>
      </c>
      <c r="I19" t="s">
        <v>29</v>
      </c>
      <c r="J19">
        <v>182</v>
      </c>
      <c r="O19" t="s">
        <v>193</v>
      </c>
      <c r="S19">
        <f>COUNTA(Table2022[[#This Row],[Thermal Cycling]:[PAN Performance (2020-)]])</f>
        <v>1</v>
      </c>
      <c r="T19" t="s">
        <v>44</v>
      </c>
      <c r="X19" t="s">
        <v>45</v>
      </c>
    </row>
    <row r="20" spans="1:27" x14ac:dyDescent="0.3">
      <c r="A20" t="s">
        <v>51</v>
      </c>
      <c r="B20" t="s">
        <v>47</v>
      </c>
      <c r="C20" t="s">
        <v>12</v>
      </c>
      <c r="D20">
        <v>355</v>
      </c>
      <c r="E20">
        <v>400</v>
      </c>
      <c r="F20" t="s">
        <v>53</v>
      </c>
      <c r="G20" t="s">
        <v>13</v>
      </c>
      <c r="H20">
        <v>120</v>
      </c>
      <c r="I20" t="s">
        <v>29</v>
      </c>
      <c r="J20">
        <v>166</v>
      </c>
      <c r="K20" t="s">
        <v>193</v>
      </c>
      <c r="L20" t="s">
        <v>193</v>
      </c>
      <c r="M20" t="s">
        <v>193</v>
      </c>
      <c r="N20" t="s">
        <v>193</v>
      </c>
      <c r="O20" t="s">
        <v>193</v>
      </c>
      <c r="S20">
        <f>COUNTA(Table2022[[#This Row],[Thermal Cycling]:[PAN Performance (2020-)]])</f>
        <v>5</v>
      </c>
      <c r="T20" t="s">
        <v>48</v>
      </c>
      <c r="X20" t="s">
        <v>30</v>
      </c>
    </row>
    <row r="21" spans="1:27" x14ac:dyDescent="0.3">
      <c r="A21" t="s">
        <v>52</v>
      </c>
      <c r="B21" t="s">
        <v>47</v>
      </c>
      <c r="C21" t="s">
        <v>46</v>
      </c>
      <c r="D21">
        <v>405</v>
      </c>
      <c r="E21">
        <v>450</v>
      </c>
      <c r="F21" t="s">
        <v>53</v>
      </c>
      <c r="G21" t="s">
        <v>13</v>
      </c>
      <c r="H21">
        <v>144</v>
      </c>
      <c r="I21" t="s">
        <v>29</v>
      </c>
      <c r="J21">
        <v>166</v>
      </c>
      <c r="K21" t="s">
        <v>193</v>
      </c>
      <c r="L21" t="s">
        <v>193</v>
      </c>
      <c r="M21" t="s">
        <v>193</v>
      </c>
      <c r="N21" t="s">
        <v>193</v>
      </c>
      <c r="O21" t="s">
        <v>193</v>
      </c>
      <c r="S21">
        <f>COUNTA(Table2022[[#This Row],[Thermal Cycling]:[PAN Performance (2020-)]])</f>
        <v>5</v>
      </c>
      <c r="T21" t="s">
        <v>48</v>
      </c>
      <c r="X21" t="s">
        <v>30</v>
      </c>
    </row>
    <row r="22" spans="1:27" x14ac:dyDescent="0.3">
      <c r="A22" t="s">
        <v>49</v>
      </c>
      <c r="B22" t="s">
        <v>47</v>
      </c>
      <c r="C22" t="s">
        <v>46</v>
      </c>
      <c r="D22">
        <v>405</v>
      </c>
      <c r="E22">
        <v>450</v>
      </c>
      <c r="F22" t="s">
        <v>28</v>
      </c>
      <c r="G22" t="s">
        <v>13</v>
      </c>
      <c r="H22">
        <v>120</v>
      </c>
      <c r="I22" t="s">
        <v>29</v>
      </c>
      <c r="J22">
        <v>182</v>
      </c>
      <c r="N22" t="s">
        <v>193</v>
      </c>
      <c r="S22">
        <f>COUNTA(Table2022[[#This Row],[Thermal Cycling]:[PAN Performance (2020-)]])</f>
        <v>1</v>
      </c>
      <c r="T22" t="s">
        <v>48</v>
      </c>
      <c r="X22" t="s">
        <v>30</v>
      </c>
    </row>
    <row r="23" spans="1:27" x14ac:dyDescent="0.3">
      <c r="A23" t="s">
        <v>50</v>
      </c>
      <c r="B23" t="s">
        <v>47</v>
      </c>
      <c r="C23" t="s">
        <v>34</v>
      </c>
      <c r="D23">
        <v>505</v>
      </c>
      <c r="E23">
        <v>550</v>
      </c>
      <c r="F23" t="s">
        <v>28</v>
      </c>
      <c r="G23" t="s">
        <v>13</v>
      </c>
      <c r="H23">
        <v>144</v>
      </c>
      <c r="I23" t="s">
        <v>29</v>
      </c>
      <c r="J23">
        <v>182</v>
      </c>
      <c r="N23" t="s">
        <v>193</v>
      </c>
      <c r="S23">
        <f>COUNTA(Table2022[[#This Row],[Thermal Cycling]:[PAN Performance (2020-)]])</f>
        <v>1</v>
      </c>
      <c r="T23" t="s">
        <v>48</v>
      </c>
      <c r="X23" t="s">
        <v>30</v>
      </c>
    </row>
    <row r="24" spans="1:27" x14ac:dyDescent="0.3">
      <c r="A24" t="s">
        <v>59</v>
      </c>
      <c r="B24" t="s">
        <v>1126</v>
      </c>
      <c r="C24" t="s">
        <v>34</v>
      </c>
      <c r="D24">
        <v>505</v>
      </c>
      <c r="E24">
        <v>550</v>
      </c>
      <c r="F24" t="s">
        <v>11</v>
      </c>
      <c r="G24" t="s">
        <v>13</v>
      </c>
      <c r="H24">
        <v>144</v>
      </c>
      <c r="I24" t="s">
        <v>29</v>
      </c>
      <c r="J24">
        <v>182</v>
      </c>
      <c r="K24" t="s">
        <v>193</v>
      </c>
      <c r="L24" t="s">
        <v>193</v>
      </c>
      <c r="M24" t="s">
        <v>193</v>
      </c>
      <c r="N24" t="s">
        <v>193</v>
      </c>
      <c r="O24" t="s">
        <v>193</v>
      </c>
      <c r="P24" t="s">
        <v>193</v>
      </c>
      <c r="S24">
        <f>COUNTA(Table2022[[#This Row],[Thermal Cycling]:[PAN Performance (2020-)]])</f>
        <v>6</v>
      </c>
      <c r="T24" t="s">
        <v>486</v>
      </c>
      <c r="U24" t="s">
        <v>487</v>
      </c>
      <c r="V24" t="s">
        <v>442</v>
      </c>
      <c r="W24" t="s">
        <v>488</v>
      </c>
      <c r="X24" t="s">
        <v>30</v>
      </c>
      <c r="Y24" t="s">
        <v>30</v>
      </c>
      <c r="Z24" t="s">
        <v>30</v>
      </c>
      <c r="AA24" t="s">
        <v>30</v>
      </c>
    </row>
    <row r="25" spans="1:27" x14ac:dyDescent="0.3">
      <c r="A25" t="s">
        <v>58</v>
      </c>
      <c r="B25" t="s">
        <v>1126</v>
      </c>
      <c r="C25" t="s">
        <v>46</v>
      </c>
      <c r="D25">
        <v>405</v>
      </c>
      <c r="E25">
        <v>450</v>
      </c>
      <c r="F25" t="s">
        <v>11</v>
      </c>
      <c r="G25" t="s">
        <v>13</v>
      </c>
      <c r="H25">
        <v>120</v>
      </c>
      <c r="I25" t="s">
        <v>29</v>
      </c>
      <c r="J25">
        <v>182</v>
      </c>
      <c r="K25" t="s">
        <v>193</v>
      </c>
      <c r="L25" t="s">
        <v>193</v>
      </c>
      <c r="M25" t="s">
        <v>193</v>
      </c>
      <c r="N25" t="s">
        <v>193</v>
      </c>
      <c r="O25" t="s">
        <v>193</v>
      </c>
      <c r="S25">
        <f>COUNTA(Table2022[[#This Row],[Thermal Cycling]:[PAN Performance (2020-)]])</f>
        <v>5</v>
      </c>
      <c r="T25" t="s">
        <v>486</v>
      </c>
      <c r="U25" t="s">
        <v>487</v>
      </c>
      <c r="V25" t="s">
        <v>442</v>
      </c>
      <c r="W25" t="s">
        <v>488</v>
      </c>
      <c r="X25" t="s">
        <v>30</v>
      </c>
      <c r="Y25" t="s">
        <v>30</v>
      </c>
      <c r="Z25" t="s">
        <v>30</v>
      </c>
      <c r="AA25" t="s">
        <v>30</v>
      </c>
    </row>
    <row r="26" spans="1:27" x14ac:dyDescent="0.3">
      <c r="A26" t="s">
        <v>56</v>
      </c>
      <c r="B26" t="s">
        <v>1126</v>
      </c>
      <c r="C26" t="s">
        <v>10</v>
      </c>
      <c r="D26">
        <v>305</v>
      </c>
      <c r="E26">
        <v>350</v>
      </c>
      <c r="F26" t="s">
        <v>28</v>
      </c>
      <c r="G26" t="s">
        <v>13</v>
      </c>
      <c r="H26">
        <v>120</v>
      </c>
      <c r="I26" t="s">
        <v>29</v>
      </c>
      <c r="J26">
        <v>158.75</v>
      </c>
      <c r="K26" t="s">
        <v>193</v>
      </c>
      <c r="L26" t="s">
        <v>193</v>
      </c>
      <c r="M26" t="s">
        <v>193</v>
      </c>
      <c r="N26" t="s">
        <v>193</v>
      </c>
      <c r="S26">
        <f>COUNTA(Table2022[[#This Row],[Thermal Cycling]:[PAN Performance (2020-)]])</f>
        <v>4</v>
      </c>
      <c r="T26" t="s">
        <v>486</v>
      </c>
      <c r="U26" t="s">
        <v>487</v>
      </c>
      <c r="V26" t="s">
        <v>442</v>
      </c>
      <c r="W26" t="s">
        <v>488</v>
      </c>
      <c r="X26" t="s">
        <v>30</v>
      </c>
      <c r="Y26" t="s">
        <v>30</v>
      </c>
      <c r="Z26" t="s">
        <v>30</v>
      </c>
      <c r="AA26" t="s">
        <v>30</v>
      </c>
    </row>
    <row r="27" spans="1:27" x14ac:dyDescent="0.3">
      <c r="A27" t="s">
        <v>57</v>
      </c>
      <c r="B27" t="s">
        <v>1126</v>
      </c>
      <c r="C27" t="s">
        <v>12</v>
      </c>
      <c r="D27">
        <v>355</v>
      </c>
      <c r="E27">
        <v>400</v>
      </c>
      <c r="F27" t="s">
        <v>28</v>
      </c>
      <c r="G27" t="s">
        <v>13</v>
      </c>
      <c r="H27">
        <v>144</v>
      </c>
      <c r="I27" t="s">
        <v>29</v>
      </c>
      <c r="J27">
        <v>158.75</v>
      </c>
      <c r="K27" t="s">
        <v>193</v>
      </c>
      <c r="L27" t="s">
        <v>193</v>
      </c>
      <c r="M27" t="s">
        <v>193</v>
      </c>
      <c r="N27" t="s">
        <v>193</v>
      </c>
      <c r="S27">
        <f>COUNTA(Table2022[[#This Row],[Thermal Cycling]:[PAN Performance (2020-)]])</f>
        <v>4</v>
      </c>
      <c r="T27" t="s">
        <v>486</v>
      </c>
      <c r="U27" t="s">
        <v>487</v>
      </c>
      <c r="V27" t="s">
        <v>442</v>
      </c>
      <c r="W27" t="s">
        <v>488</v>
      </c>
      <c r="X27" t="s">
        <v>30</v>
      </c>
      <c r="Y27" t="s">
        <v>30</v>
      </c>
      <c r="Z27" t="s">
        <v>30</v>
      </c>
      <c r="AA27" t="s">
        <v>30</v>
      </c>
    </row>
    <row r="28" spans="1:27" x14ac:dyDescent="0.3">
      <c r="A28" t="s">
        <v>54</v>
      </c>
      <c r="B28" t="s">
        <v>1126</v>
      </c>
      <c r="C28" t="s">
        <v>10</v>
      </c>
      <c r="D28">
        <v>305</v>
      </c>
      <c r="E28">
        <v>350</v>
      </c>
      <c r="F28" t="s">
        <v>32</v>
      </c>
      <c r="G28" t="s">
        <v>55</v>
      </c>
      <c r="H28">
        <v>120</v>
      </c>
      <c r="I28" t="s">
        <v>29</v>
      </c>
      <c r="J28">
        <v>158.75</v>
      </c>
      <c r="K28" t="s">
        <v>193</v>
      </c>
      <c r="O28" t="s">
        <v>193</v>
      </c>
      <c r="S28">
        <f>COUNTA(Table2022[[#This Row],[Thermal Cycling]:[PAN Performance (2020-)]])</f>
        <v>2</v>
      </c>
      <c r="T28" t="s">
        <v>486</v>
      </c>
      <c r="U28" t="s">
        <v>487</v>
      </c>
      <c r="V28" t="s">
        <v>442</v>
      </c>
      <c r="W28" t="s">
        <v>488</v>
      </c>
      <c r="X28" t="s">
        <v>30</v>
      </c>
      <c r="Y28" t="s">
        <v>30</v>
      </c>
      <c r="Z28" t="s">
        <v>30</v>
      </c>
      <c r="AA28" t="s">
        <v>30</v>
      </c>
    </row>
    <row r="29" spans="1:27" x14ac:dyDescent="0.3">
      <c r="A29" t="s">
        <v>61</v>
      </c>
      <c r="B29" t="s">
        <v>60</v>
      </c>
      <c r="C29" t="s">
        <v>46</v>
      </c>
      <c r="D29">
        <v>405</v>
      </c>
      <c r="E29">
        <v>450</v>
      </c>
      <c r="F29" t="s">
        <v>53</v>
      </c>
      <c r="G29" t="s">
        <v>62</v>
      </c>
      <c r="H29">
        <v>264</v>
      </c>
      <c r="J29" t="s">
        <v>437</v>
      </c>
      <c r="N29" t="s">
        <v>193</v>
      </c>
      <c r="O29" t="s">
        <v>193</v>
      </c>
      <c r="S29">
        <f>COUNTA(Table2022[[#This Row],[Thermal Cycling]:[PAN Performance (2020-)]])</f>
        <v>2</v>
      </c>
      <c r="T29" t="s">
        <v>448</v>
      </c>
      <c r="U29" t="s">
        <v>475</v>
      </c>
      <c r="X29" t="s">
        <v>476</v>
      </c>
      <c r="Y29" t="s">
        <v>45</v>
      </c>
    </row>
    <row r="30" spans="1:27" x14ac:dyDescent="0.3">
      <c r="A30" t="s">
        <v>326</v>
      </c>
      <c r="B30" t="s">
        <v>63</v>
      </c>
      <c r="C30" t="s">
        <v>34</v>
      </c>
      <c r="D30">
        <v>505</v>
      </c>
      <c r="E30">
        <v>550</v>
      </c>
      <c r="F30" t="s">
        <v>11</v>
      </c>
      <c r="G30" t="s">
        <v>13</v>
      </c>
      <c r="H30">
        <v>144</v>
      </c>
      <c r="I30" t="s">
        <v>29</v>
      </c>
      <c r="J30">
        <v>182</v>
      </c>
      <c r="N30" t="s">
        <v>193</v>
      </c>
      <c r="S30">
        <f>COUNTA(Table2022[[#This Row],[Thermal Cycling]:[PAN Performance (2020-)]])</f>
        <v>1</v>
      </c>
      <c r="T30" t="s">
        <v>64</v>
      </c>
      <c r="X30" t="s">
        <v>30</v>
      </c>
    </row>
    <row r="31" spans="1:27" x14ac:dyDescent="0.3">
      <c r="A31" t="s">
        <v>69</v>
      </c>
      <c r="B31" t="s">
        <v>63</v>
      </c>
      <c r="C31" t="s">
        <v>34</v>
      </c>
      <c r="D31">
        <v>505</v>
      </c>
      <c r="E31">
        <v>550</v>
      </c>
      <c r="F31" t="s">
        <v>11</v>
      </c>
      <c r="G31" t="s">
        <v>13</v>
      </c>
      <c r="H31">
        <v>144</v>
      </c>
      <c r="I31" t="s">
        <v>29</v>
      </c>
      <c r="J31">
        <v>182</v>
      </c>
      <c r="N31" t="s">
        <v>193</v>
      </c>
      <c r="S31">
        <f>COUNTA(Table2022[[#This Row],[Thermal Cycling]:[PAN Performance (2020-)]])</f>
        <v>1</v>
      </c>
      <c r="T31" t="s">
        <v>64</v>
      </c>
      <c r="X31" t="s">
        <v>30</v>
      </c>
    </row>
    <row r="32" spans="1:27" x14ac:dyDescent="0.3">
      <c r="A32" t="s">
        <v>65</v>
      </c>
      <c r="B32" t="s">
        <v>63</v>
      </c>
      <c r="C32" t="s">
        <v>31</v>
      </c>
      <c r="D32">
        <v>455</v>
      </c>
      <c r="E32">
        <v>500</v>
      </c>
      <c r="F32" t="s">
        <v>11</v>
      </c>
      <c r="G32" t="s">
        <v>13</v>
      </c>
      <c r="H32">
        <v>132</v>
      </c>
      <c r="I32" t="s">
        <v>29</v>
      </c>
      <c r="J32">
        <v>182</v>
      </c>
      <c r="N32" t="s">
        <v>193</v>
      </c>
      <c r="S32">
        <f>COUNTA(Table2022[[#This Row],[Thermal Cycling]:[PAN Performance (2020-)]])</f>
        <v>1</v>
      </c>
      <c r="T32" t="s">
        <v>64</v>
      </c>
      <c r="X32" t="s">
        <v>30</v>
      </c>
    </row>
    <row r="33" spans="1:25" x14ac:dyDescent="0.3">
      <c r="A33" t="s">
        <v>66</v>
      </c>
      <c r="B33" t="s">
        <v>63</v>
      </c>
      <c r="C33" t="s">
        <v>31</v>
      </c>
      <c r="D33">
        <v>455</v>
      </c>
      <c r="E33">
        <v>500</v>
      </c>
      <c r="F33" t="s">
        <v>32</v>
      </c>
      <c r="G33" t="s">
        <v>13</v>
      </c>
      <c r="H33">
        <v>132</v>
      </c>
      <c r="I33" t="s">
        <v>29</v>
      </c>
      <c r="J33">
        <v>182</v>
      </c>
      <c r="N33" t="s">
        <v>193</v>
      </c>
      <c r="S33">
        <f>COUNTA(Table2022[[#This Row],[Thermal Cycling]:[PAN Performance (2020-)]])</f>
        <v>1</v>
      </c>
      <c r="T33" t="s">
        <v>64</v>
      </c>
      <c r="X33" t="s">
        <v>30</v>
      </c>
    </row>
    <row r="34" spans="1:25" x14ac:dyDescent="0.3">
      <c r="A34" t="s">
        <v>67</v>
      </c>
      <c r="B34" t="s">
        <v>63</v>
      </c>
      <c r="C34" t="s">
        <v>46</v>
      </c>
      <c r="D34">
        <v>405</v>
      </c>
      <c r="E34">
        <v>450</v>
      </c>
      <c r="F34" t="s">
        <v>32</v>
      </c>
      <c r="G34" t="s">
        <v>13</v>
      </c>
      <c r="H34">
        <v>120</v>
      </c>
      <c r="I34" t="s">
        <v>29</v>
      </c>
      <c r="J34">
        <v>182</v>
      </c>
      <c r="N34" t="s">
        <v>193</v>
      </c>
      <c r="S34">
        <f>COUNTA(Table2022[[#This Row],[Thermal Cycling]:[PAN Performance (2020-)]])</f>
        <v>1</v>
      </c>
      <c r="T34" t="s">
        <v>64</v>
      </c>
      <c r="X34" t="s">
        <v>30</v>
      </c>
    </row>
    <row r="35" spans="1:25" x14ac:dyDescent="0.3">
      <c r="A35" t="s">
        <v>68</v>
      </c>
      <c r="B35" t="s">
        <v>63</v>
      </c>
      <c r="C35" t="s">
        <v>46</v>
      </c>
      <c r="D35">
        <v>405</v>
      </c>
      <c r="E35">
        <v>450</v>
      </c>
      <c r="F35" t="s">
        <v>11</v>
      </c>
      <c r="G35" t="s">
        <v>13</v>
      </c>
      <c r="H35">
        <v>120</v>
      </c>
      <c r="I35" t="s">
        <v>29</v>
      </c>
      <c r="J35">
        <v>182</v>
      </c>
      <c r="N35" t="s">
        <v>193</v>
      </c>
      <c r="S35">
        <f>COUNTA(Table2022[[#This Row],[Thermal Cycling]:[PAN Performance (2020-)]])</f>
        <v>1</v>
      </c>
      <c r="T35" t="s">
        <v>64</v>
      </c>
      <c r="X35" t="s">
        <v>30</v>
      </c>
    </row>
    <row r="36" spans="1:25" x14ac:dyDescent="0.3">
      <c r="A36" t="s">
        <v>72</v>
      </c>
      <c r="B36" t="s">
        <v>70</v>
      </c>
      <c r="C36" t="s">
        <v>46</v>
      </c>
      <c r="D36">
        <v>405</v>
      </c>
      <c r="E36">
        <v>450</v>
      </c>
      <c r="F36" t="s">
        <v>28</v>
      </c>
      <c r="G36" t="s">
        <v>73</v>
      </c>
      <c r="H36">
        <v>144</v>
      </c>
      <c r="I36" t="s">
        <v>29</v>
      </c>
      <c r="J36">
        <v>158.75</v>
      </c>
      <c r="K36" t="s">
        <v>193</v>
      </c>
      <c r="N36" t="s">
        <v>193</v>
      </c>
      <c r="O36" t="s">
        <v>193</v>
      </c>
      <c r="P36" t="s">
        <v>193</v>
      </c>
      <c r="S36">
        <f>COUNTA(Table2022[[#This Row],[Thermal Cycling]:[PAN Performance (2020-)]])</f>
        <v>4</v>
      </c>
      <c r="T36" t="s">
        <v>74</v>
      </c>
      <c r="X36" t="s">
        <v>30</v>
      </c>
    </row>
    <row r="37" spans="1:25" x14ac:dyDescent="0.3">
      <c r="A37" t="s">
        <v>71</v>
      </c>
      <c r="B37" t="s">
        <v>70</v>
      </c>
      <c r="C37" t="s">
        <v>10</v>
      </c>
      <c r="D37">
        <v>305</v>
      </c>
      <c r="E37">
        <v>350</v>
      </c>
      <c r="F37" t="s">
        <v>28</v>
      </c>
      <c r="G37" t="s">
        <v>73</v>
      </c>
      <c r="H37">
        <v>120</v>
      </c>
      <c r="I37" t="s">
        <v>29</v>
      </c>
      <c r="J37">
        <v>158.75</v>
      </c>
      <c r="K37" t="s">
        <v>193</v>
      </c>
      <c r="N37" t="s">
        <v>193</v>
      </c>
      <c r="O37" t="s">
        <v>193</v>
      </c>
      <c r="S37">
        <f>COUNTA(Table2022[[#This Row],[Thermal Cycling]:[PAN Performance (2020-)]])</f>
        <v>3</v>
      </c>
      <c r="T37" t="s">
        <v>74</v>
      </c>
      <c r="X37" t="s">
        <v>30</v>
      </c>
    </row>
    <row r="38" spans="1:25" x14ac:dyDescent="0.3">
      <c r="A38" t="s">
        <v>79</v>
      </c>
      <c r="B38" t="s">
        <v>75</v>
      </c>
      <c r="C38" t="s">
        <v>46</v>
      </c>
      <c r="D38">
        <v>405</v>
      </c>
      <c r="E38">
        <v>450</v>
      </c>
      <c r="F38" t="s">
        <v>11</v>
      </c>
      <c r="G38" t="s">
        <v>13</v>
      </c>
      <c r="H38">
        <v>120</v>
      </c>
      <c r="I38" t="s">
        <v>29</v>
      </c>
      <c r="J38">
        <v>182</v>
      </c>
      <c r="K38" t="s">
        <v>193</v>
      </c>
      <c r="O38" t="s">
        <v>193</v>
      </c>
      <c r="P38" t="s">
        <v>193</v>
      </c>
      <c r="S38">
        <f>COUNTA(Table2022[[#This Row],[Thermal Cycling]:[PAN Performance (2020-)]])</f>
        <v>3</v>
      </c>
      <c r="T38" t="s">
        <v>76</v>
      </c>
      <c r="X38" t="s">
        <v>77</v>
      </c>
    </row>
    <row r="39" spans="1:25" x14ac:dyDescent="0.3">
      <c r="A39" t="s">
        <v>81</v>
      </c>
      <c r="B39" t="s">
        <v>75</v>
      </c>
      <c r="C39" t="s">
        <v>34</v>
      </c>
      <c r="D39">
        <v>505</v>
      </c>
      <c r="E39">
        <v>550</v>
      </c>
      <c r="F39" t="s">
        <v>11</v>
      </c>
      <c r="G39" t="s">
        <v>13</v>
      </c>
      <c r="H39">
        <v>144</v>
      </c>
      <c r="I39" t="s">
        <v>29</v>
      </c>
      <c r="J39">
        <v>182</v>
      </c>
      <c r="K39" t="s">
        <v>193</v>
      </c>
      <c r="O39" t="s">
        <v>193</v>
      </c>
      <c r="P39" t="s">
        <v>193</v>
      </c>
      <c r="S39">
        <f>COUNTA(Table2022[[#This Row],[Thermal Cycling]:[PAN Performance (2020-)]])</f>
        <v>3</v>
      </c>
      <c r="T39" t="s">
        <v>76</v>
      </c>
      <c r="X39" t="s">
        <v>77</v>
      </c>
    </row>
    <row r="40" spans="1:25" x14ac:dyDescent="0.3">
      <c r="A40" t="s">
        <v>78</v>
      </c>
      <c r="B40" t="s">
        <v>75</v>
      </c>
      <c r="C40" t="s">
        <v>10</v>
      </c>
      <c r="D40">
        <v>305</v>
      </c>
      <c r="E40">
        <v>350</v>
      </c>
      <c r="F40" t="s">
        <v>11</v>
      </c>
      <c r="G40" t="s">
        <v>13</v>
      </c>
      <c r="H40">
        <v>60</v>
      </c>
      <c r="I40" t="s">
        <v>15</v>
      </c>
      <c r="J40">
        <v>158.75</v>
      </c>
      <c r="L40" t="s">
        <v>193</v>
      </c>
      <c r="O40" t="s">
        <v>193</v>
      </c>
      <c r="S40">
        <f>COUNTA(Table2022[[#This Row],[Thermal Cycling]:[PAN Performance (2020-)]])</f>
        <v>2</v>
      </c>
      <c r="T40" t="s">
        <v>76</v>
      </c>
      <c r="X40" t="s">
        <v>77</v>
      </c>
    </row>
    <row r="41" spans="1:25" x14ac:dyDescent="0.3">
      <c r="A41" t="s">
        <v>80</v>
      </c>
      <c r="B41" t="s">
        <v>75</v>
      </c>
      <c r="C41" t="s">
        <v>12</v>
      </c>
      <c r="D41">
        <v>355</v>
      </c>
      <c r="E41">
        <v>400</v>
      </c>
      <c r="F41" t="s">
        <v>11</v>
      </c>
      <c r="G41" t="s">
        <v>13</v>
      </c>
      <c r="H41">
        <v>72</v>
      </c>
      <c r="I41" t="s">
        <v>15</v>
      </c>
      <c r="J41">
        <v>158.75</v>
      </c>
      <c r="L41" t="s">
        <v>193</v>
      </c>
      <c r="O41" t="s">
        <v>193</v>
      </c>
      <c r="S41">
        <f>COUNTA(Table2022[[#This Row],[Thermal Cycling]:[PAN Performance (2020-)]])</f>
        <v>2</v>
      </c>
      <c r="T41" t="s">
        <v>76</v>
      </c>
      <c r="X41" t="s">
        <v>77</v>
      </c>
    </row>
    <row r="42" spans="1:25" x14ac:dyDescent="0.3">
      <c r="A42" t="s">
        <v>83</v>
      </c>
      <c r="B42" t="s">
        <v>82</v>
      </c>
      <c r="C42" t="s">
        <v>10</v>
      </c>
      <c r="D42">
        <v>305</v>
      </c>
      <c r="E42">
        <v>350</v>
      </c>
      <c r="F42" t="s">
        <v>32</v>
      </c>
      <c r="G42" t="s">
        <v>13</v>
      </c>
      <c r="H42">
        <v>120</v>
      </c>
      <c r="I42" t="s">
        <v>29</v>
      </c>
      <c r="J42">
        <v>158.75</v>
      </c>
      <c r="K42" t="s">
        <v>193</v>
      </c>
      <c r="M42" t="s">
        <v>193</v>
      </c>
      <c r="N42" t="s">
        <v>193</v>
      </c>
      <c r="O42" t="s">
        <v>193</v>
      </c>
      <c r="S42">
        <f>COUNTA(Table2022[[#This Row],[Thermal Cycling]:[PAN Performance (2020-)]])</f>
        <v>4</v>
      </c>
      <c r="T42" t="s">
        <v>490</v>
      </c>
      <c r="U42" t="s">
        <v>489</v>
      </c>
      <c r="X42" t="s">
        <v>30</v>
      </c>
      <c r="Y42" t="s">
        <v>30</v>
      </c>
    </row>
    <row r="43" spans="1:25" x14ac:dyDescent="0.3">
      <c r="A43" t="s">
        <v>85</v>
      </c>
      <c r="B43" t="s">
        <v>82</v>
      </c>
      <c r="C43" t="s">
        <v>46</v>
      </c>
      <c r="D43">
        <v>405</v>
      </c>
      <c r="E43">
        <v>450</v>
      </c>
      <c r="F43" t="s">
        <v>32</v>
      </c>
      <c r="G43" t="s">
        <v>13</v>
      </c>
      <c r="H43">
        <v>144</v>
      </c>
      <c r="I43" t="s">
        <v>29</v>
      </c>
      <c r="J43">
        <v>158.75</v>
      </c>
      <c r="K43" t="s">
        <v>193</v>
      </c>
      <c r="M43" t="s">
        <v>193</v>
      </c>
      <c r="N43" t="s">
        <v>193</v>
      </c>
      <c r="O43" t="s">
        <v>193</v>
      </c>
      <c r="S43">
        <f>COUNTA(Table2022[[#This Row],[Thermal Cycling]:[PAN Performance (2020-)]])</f>
        <v>4</v>
      </c>
      <c r="T43" t="s">
        <v>490</v>
      </c>
      <c r="U43" t="s">
        <v>489</v>
      </c>
      <c r="X43" t="s">
        <v>30</v>
      </c>
      <c r="Y43" t="s">
        <v>30</v>
      </c>
    </row>
    <row r="44" spans="1:25" x14ac:dyDescent="0.3">
      <c r="A44" t="s">
        <v>86</v>
      </c>
      <c r="B44" t="s">
        <v>82</v>
      </c>
      <c r="C44" t="s">
        <v>46</v>
      </c>
      <c r="D44">
        <v>405</v>
      </c>
      <c r="E44">
        <v>450</v>
      </c>
      <c r="F44" t="s">
        <v>32</v>
      </c>
      <c r="G44" t="s">
        <v>13</v>
      </c>
      <c r="H44">
        <v>156</v>
      </c>
      <c r="I44" t="s">
        <v>29</v>
      </c>
      <c r="J44">
        <v>158.75</v>
      </c>
      <c r="K44" t="s">
        <v>193</v>
      </c>
      <c r="M44" t="s">
        <v>193</v>
      </c>
      <c r="N44" t="s">
        <v>193</v>
      </c>
      <c r="O44" t="s">
        <v>193</v>
      </c>
      <c r="S44">
        <f>COUNTA(Table2022[[#This Row],[Thermal Cycling]:[PAN Performance (2020-)]])</f>
        <v>4</v>
      </c>
      <c r="T44" t="s">
        <v>490</v>
      </c>
      <c r="U44" t="s">
        <v>489</v>
      </c>
      <c r="X44" t="s">
        <v>30</v>
      </c>
      <c r="Y44" t="s">
        <v>30</v>
      </c>
    </row>
    <row r="45" spans="1:25" x14ac:dyDescent="0.3">
      <c r="A45" t="s">
        <v>84</v>
      </c>
      <c r="B45" t="s">
        <v>82</v>
      </c>
      <c r="C45" t="s">
        <v>10</v>
      </c>
      <c r="D45">
        <v>305</v>
      </c>
      <c r="E45">
        <v>350</v>
      </c>
      <c r="F45" t="s">
        <v>32</v>
      </c>
      <c r="G45" t="s">
        <v>13</v>
      </c>
      <c r="H45">
        <v>120</v>
      </c>
      <c r="I45" t="s">
        <v>29</v>
      </c>
      <c r="J45">
        <v>158.75</v>
      </c>
      <c r="K45" t="s">
        <v>193</v>
      </c>
      <c r="N45" t="s">
        <v>193</v>
      </c>
      <c r="O45" t="s">
        <v>193</v>
      </c>
      <c r="S45">
        <f>COUNTA(Table2022[[#This Row],[Thermal Cycling]:[PAN Performance (2020-)]])</f>
        <v>3</v>
      </c>
      <c r="T45" t="s">
        <v>490</v>
      </c>
      <c r="U45" t="s">
        <v>489</v>
      </c>
      <c r="X45" t="s">
        <v>30</v>
      </c>
      <c r="Y45" t="s">
        <v>30</v>
      </c>
    </row>
    <row r="46" spans="1:25" x14ac:dyDescent="0.3">
      <c r="A46" t="s">
        <v>88</v>
      </c>
      <c r="B46" t="s">
        <v>87</v>
      </c>
      <c r="C46" t="s">
        <v>46</v>
      </c>
      <c r="D46">
        <v>405</v>
      </c>
      <c r="E46">
        <v>450</v>
      </c>
      <c r="F46" t="s">
        <v>28</v>
      </c>
      <c r="G46" t="s">
        <v>13</v>
      </c>
      <c r="H46">
        <v>120</v>
      </c>
      <c r="I46" t="s">
        <v>29</v>
      </c>
      <c r="J46">
        <v>182</v>
      </c>
      <c r="K46" t="s">
        <v>193</v>
      </c>
      <c r="L46" t="s">
        <v>193</v>
      </c>
      <c r="M46" t="s">
        <v>193</v>
      </c>
      <c r="N46" t="s">
        <v>193</v>
      </c>
      <c r="O46" t="s">
        <v>193</v>
      </c>
      <c r="S46">
        <f>COUNTA(Table2022[[#This Row],[Thermal Cycling]:[PAN Performance (2020-)]])</f>
        <v>5</v>
      </c>
      <c r="T46" t="s">
        <v>441</v>
      </c>
      <c r="U46" t="s">
        <v>483</v>
      </c>
      <c r="X46" t="s">
        <v>30</v>
      </c>
      <c r="Y46" t="s">
        <v>478</v>
      </c>
    </row>
    <row r="47" spans="1:25" x14ac:dyDescent="0.3">
      <c r="A47" t="s">
        <v>97</v>
      </c>
      <c r="B47" t="s">
        <v>87</v>
      </c>
      <c r="C47" t="s">
        <v>34</v>
      </c>
      <c r="D47">
        <v>505</v>
      </c>
      <c r="E47">
        <v>550</v>
      </c>
      <c r="F47" t="s">
        <v>28</v>
      </c>
      <c r="G47" t="s">
        <v>13</v>
      </c>
      <c r="H47">
        <v>144</v>
      </c>
      <c r="I47" t="s">
        <v>29</v>
      </c>
      <c r="J47">
        <v>182</v>
      </c>
      <c r="K47" t="s">
        <v>193</v>
      </c>
      <c r="L47" t="s">
        <v>193</v>
      </c>
      <c r="M47" t="s">
        <v>193</v>
      </c>
      <c r="N47" t="s">
        <v>193</v>
      </c>
      <c r="O47" t="s">
        <v>193</v>
      </c>
      <c r="S47">
        <f>COUNTA(Table2022[[#This Row],[Thermal Cycling]:[PAN Performance (2020-)]])</f>
        <v>5</v>
      </c>
      <c r="T47" t="s">
        <v>441</v>
      </c>
      <c r="U47" t="s">
        <v>483</v>
      </c>
      <c r="X47" t="s">
        <v>30</v>
      </c>
      <c r="Y47" t="s">
        <v>478</v>
      </c>
    </row>
    <row r="48" spans="1:25" x14ac:dyDescent="0.3">
      <c r="A48" t="s">
        <v>102</v>
      </c>
      <c r="B48" t="s">
        <v>87</v>
      </c>
      <c r="C48" t="s">
        <v>31</v>
      </c>
      <c r="D48">
        <v>455</v>
      </c>
      <c r="E48">
        <v>500</v>
      </c>
      <c r="F48" t="s">
        <v>32</v>
      </c>
      <c r="G48" t="s">
        <v>13</v>
      </c>
      <c r="H48">
        <v>156</v>
      </c>
      <c r="I48" t="s">
        <v>29</v>
      </c>
      <c r="J48">
        <v>163.75</v>
      </c>
      <c r="K48" t="s">
        <v>193</v>
      </c>
      <c r="L48" t="s">
        <v>193</v>
      </c>
      <c r="M48" t="s">
        <v>193</v>
      </c>
      <c r="N48" t="s">
        <v>193</v>
      </c>
      <c r="O48" t="s">
        <v>193</v>
      </c>
      <c r="S48">
        <f>COUNTA(Table2022[[#This Row],[Thermal Cycling]:[PAN Performance (2020-)]])</f>
        <v>5</v>
      </c>
      <c r="T48" t="s">
        <v>441</v>
      </c>
      <c r="U48" t="s">
        <v>483</v>
      </c>
      <c r="X48" t="s">
        <v>30</v>
      </c>
      <c r="Y48" t="s">
        <v>478</v>
      </c>
    </row>
    <row r="49" spans="1:25" x14ac:dyDescent="0.3">
      <c r="A49" t="s">
        <v>89</v>
      </c>
      <c r="B49" t="s">
        <v>87</v>
      </c>
      <c r="C49" t="s">
        <v>46</v>
      </c>
      <c r="D49">
        <v>405</v>
      </c>
      <c r="E49">
        <v>450</v>
      </c>
      <c r="F49" t="s">
        <v>11</v>
      </c>
      <c r="G49" t="s">
        <v>13</v>
      </c>
      <c r="H49">
        <v>120</v>
      </c>
      <c r="I49" t="s">
        <v>29</v>
      </c>
      <c r="J49">
        <v>182</v>
      </c>
      <c r="K49" t="s">
        <v>193</v>
      </c>
      <c r="M49" t="s">
        <v>193</v>
      </c>
      <c r="N49" t="s">
        <v>193</v>
      </c>
      <c r="O49" t="s">
        <v>193</v>
      </c>
      <c r="S49">
        <f>COUNTA(Table2022[[#This Row],[Thermal Cycling]:[PAN Performance (2020-)]])</f>
        <v>4</v>
      </c>
      <c r="T49" t="s">
        <v>441</v>
      </c>
      <c r="U49" t="s">
        <v>483</v>
      </c>
      <c r="X49" t="s">
        <v>30</v>
      </c>
      <c r="Y49" t="s">
        <v>478</v>
      </c>
    </row>
    <row r="50" spans="1:25" x14ac:dyDescent="0.3">
      <c r="A50" t="s">
        <v>93</v>
      </c>
      <c r="B50" t="s">
        <v>87</v>
      </c>
      <c r="C50" t="s">
        <v>12</v>
      </c>
      <c r="D50">
        <v>355</v>
      </c>
      <c r="E50">
        <v>400</v>
      </c>
      <c r="F50" t="s">
        <v>32</v>
      </c>
      <c r="G50" t="s">
        <v>13</v>
      </c>
      <c r="H50">
        <v>132</v>
      </c>
      <c r="I50" t="s">
        <v>29</v>
      </c>
      <c r="J50">
        <v>163.75</v>
      </c>
      <c r="K50" t="s">
        <v>193</v>
      </c>
      <c r="M50" t="s">
        <v>193</v>
      </c>
      <c r="N50" t="s">
        <v>193</v>
      </c>
      <c r="O50" t="s">
        <v>193</v>
      </c>
      <c r="S50">
        <f>COUNTA(Table2022[[#This Row],[Thermal Cycling]:[PAN Performance (2020-)]])</f>
        <v>4</v>
      </c>
      <c r="T50" t="s">
        <v>441</v>
      </c>
      <c r="U50" t="s">
        <v>483</v>
      </c>
      <c r="X50" t="s">
        <v>30</v>
      </c>
      <c r="Y50" t="s">
        <v>478</v>
      </c>
    </row>
    <row r="51" spans="1:25" x14ac:dyDescent="0.3">
      <c r="A51" t="s">
        <v>94</v>
      </c>
      <c r="B51" t="s">
        <v>87</v>
      </c>
      <c r="C51" t="s">
        <v>12</v>
      </c>
      <c r="D51">
        <v>355</v>
      </c>
      <c r="E51">
        <v>400</v>
      </c>
      <c r="F51" t="s">
        <v>32</v>
      </c>
      <c r="G51" t="s">
        <v>13</v>
      </c>
      <c r="H51">
        <v>132</v>
      </c>
      <c r="I51" t="s">
        <v>29</v>
      </c>
      <c r="J51">
        <v>163.75</v>
      </c>
      <c r="K51" t="s">
        <v>193</v>
      </c>
      <c r="M51" t="s">
        <v>193</v>
      </c>
      <c r="N51" t="s">
        <v>193</v>
      </c>
      <c r="O51" t="s">
        <v>193</v>
      </c>
      <c r="S51">
        <f>COUNTA(Table2022[[#This Row],[Thermal Cycling]:[PAN Performance (2020-)]])</f>
        <v>4</v>
      </c>
      <c r="T51" t="s">
        <v>441</v>
      </c>
      <c r="U51" t="s">
        <v>483</v>
      </c>
      <c r="X51" t="s">
        <v>30</v>
      </c>
      <c r="Y51" t="s">
        <v>478</v>
      </c>
    </row>
    <row r="52" spans="1:25" x14ac:dyDescent="0.3">
      <c r="A52" t="s">
        <v>95</v>
      </c>
      <c r="B52" t="s">
        <v>87</v>
      </c>
      <c r="C52" t="s">
        <v>12</v>
      </c>
      <c r="D52">
        <v>355</v>
      </c>
      <c r="E52">
        <v>400</v>
      </c>
      <c r="F52" t="s">
        <v>32</v>
      </c>
      <c r="G52" t="s">
        <v>13</v>
      </c>
      <c r="H52">
        <v>120</v>
      </c>
      <c r="I52" t="s">
        <v>29</v>
      </c>
      <c r="J52">
        <v>163.75</v>
      </c>
      <c r="K52" t="s">
        <v>193</v>
      </c>
      <c r="M52" t="s">
        <v>193</v>
      </c>
      <c r="N52" t="s">
        <v>193</v>
      </c>
      <c r="O52" t="s">
        <v>193</v>
      </c>
      <c r="S52">
        <f>COUNTA(Table2022[[#This Row],[Thermal Cycling]:[PAN Performance (2020-)]])</f>
        <v>4</v>
      </c>
      <c r="T52" t="s">
        <v>441</v>
      </c>
      <c r="U52" t="s">
        <v>483</v>
      </c>
      <c r="X52" t="s">
        <v>30</v>
      </c>
      <c r="Y52" t="s">
        <v>478</v>
      </c>
    </row>
    <row r="53" spans="1:25" x14ac:dyDescent="0.3">
      <c r="A53" t="s">
        <v>96</v>
      </c>
      <c r="B53" t="s">
        <v>87</v>
      </c>
      <c r="C53" t="s">
        <v>10</v>
      </c>
      <c r="D53">
        <v>305</v>
      </c>
      <c r="E53">
        <v>350</v>
      </c>
      <c r="F53" t="s">
        <v>32</v>
      </c>
      <c r="G53" t="s">
        <v>13</v>
      </c>
      <c r="H53">
        <v>120</v>
      </c>
      <c r="I53" t="s">
        <v>29</v>
      </c>
      <c r="J53">
        <v>163.75</v>
      </c>
      <c r="K53" t="s">
        <v>193</v>
      </c>
      <c r="M53" t="s">
        <v>193</v>
      </c>
      <c r="N53" t="s">
        <v>193</v>
      </c>
      <c r="O53" t="s">
        <v>193</v>
      </c>
      <c r="S53">
        <f>COUNTA(Table2022[[#This Row],[Thermal Cycling]:[PAN Performance (2020-)]])</f>
        <v>4</v>
      </c>
      <c r="T53" t="s">
        <v>441</v>
      </c>
      <c r="U53" t="s">
        <v>483</v>
      </c>
      <c r="X53" t="s">
        <v>30</v>
      </c>
      <c r="Y53" t="s">
        <v>478</v>
      </c>
    </row>
    <row r="54" spans="1:25" x14ac:dyDescent="0.3">
      <c r="A54" t="s">
        <v>98</v>
      </c>
      <c r="B54" t="s">
        <v>87</v>
      </c>
      <c r="C54" t="s">
        <v>34</v>
      </c>
      <c r="D54">
        <v>505</v>
      </c>
      <c r="E54">
        <v>550</v>
      </c>
      <c r="F54" t="s">
        <v>11</v>
      </c>
      <c r="G54" t="s">
        <v>13</v>
      </c>
      <c r="H54">
        <v>144</v>
      </c>
      <c r="I54" t="s">
        <v>29</v>
      </c>
      <c r="J54">
        <v>182</v>
      </c>
      <c r="K54" t="s">
        <v>193</v>
      </c>
      <c r="M54" t="s">
        <v>193</v>
      </c>
      <c r="N54" t="s">
        <v>193</v>
      </c>
      <c r="O54" t="s">
        <v>193</v>
      </c>
      <c r="S54">
        <f>COUNTA(Table2022[[#This Row],[Thermal Cycling]:[PAN Performance (2020-)]])</f>
        <v>4</v>
      </c>
      <c r="T54" t="s">
        <v>441</v>
      </c>
      <c r="U54" t="s">
        <v>483</v>
      </c>
      <c r="X54" t="s">
        <v>30</v>
      </c>
      <c r="Y54" t="s">
        <v>478</v>
      </c>
    </row>
    <row r="55" spans="1:25" x14ac:dyDescent="0.3">
      <c r="A55" t="s">
        <v>90</v>
      </c>
      <c r="B55" t="s">
        <v>87</v>
      </c>
      <c r="C55" t="s">
        <v>12</v>
      </c>
      <c r="D55">
        <v>355</v>
      </c>
      <c r="E55">
        <v>400</v>
      </c>
      <c r="F55" t="s">
        <v>11</v>
      </c>
      <c r="G55" t="s">
        <v>13</v>
      </c>
      <c r="H55">
        <v>120</v>
      </c>
      <c r="I55" t="s">
        <v>29</v>
      </c>
      <c r="J55">
        <v>166</v>
      </c>
      <c r="K55" t="s">
        <v>193</v>
      </c>
      <c r="N55" t="s">
        <v>193</v>
      </c>
      <c r="O55" t="s">
        <v>193</v>
      </c>
      <c r="S55">
        <f>COUNTA(Table2022[[#This Row],[Thermal Cycling]:[PAN Performance (2020-)]])</f>
        <v>3</v>
      </c>
      <c r="T55" t="s">
        <v>441</v>
      </c>
      <c r="U55" t="s">
        <v>483</v>
      </c>
      <c r="X55" t="s">
        <v>30</v>
      </c>
      <c r="Y55" t="s">
        <v>478</v>
      </c>
    </row>
    <row r="56" spans="1:25" x14ac:dyDescent="0.3">
      <c r="A56" t="s">
        <v>99</v>
      </c>
      <c r="B56" t="s">
        <v>87</v>
      </c>
      <c r="C56" t="s">
        <v>46</v>
      </c>
      <c r="D56">
        <v>405</v>
      </c>
      <c r="E56">
        <v>450</v>
      </c>
      <c r="F56" t="s">
        <v>11</v>
      </c>
      <c r="G56" t="s">
        <v>13</v>
      </c>
      <c r="H56">
        <v>144</v>
      </c>
      <c r="I56" t="s">
        <v>29</v>
      </c>
      <c r="J56">
        <v>166</v>
      </c>
      <c r="K56" t="s">
        <v>193</v>
      </c>
      <c r="N56" t="s">
        <v>193</v>
      </c>
      <c r="O56" t="s">
        <v>193</v>
      </c>
      <c r="S56">
        <f>COUNTA(Table2022[[#This Row],[Thermal Cycling]:[PAN Performance (2020-)]])</f>
        <v>3</v>
      </c>
      <c r="T56" t="s">
        <v>441</v>
      </c>
      <c r="U56" t="s">
        <v>483</v>
      </c>
      <c r="X56" t="s">
        <v>30</v>
      </c>
      <c r="Y56" t="s">
        <v>478</v>
      </c>
    </row>
    <row r="57" spans="1:25" x14ac:dyDescent="0.3">
      <c r="A57" t="s">
        <v>100</v>
      </c>
      <c r="B57" t="s">
        <v>87</v>
      </c>
      <c r="C57" t="s">
        <v>12</v>
      </c>
      <c r="D57">
        <v>355</v>
      </c>
      <c r="E57">
        <v>400</v>
      </c>
      <c r="F57" t="s">
        <v>11</v>
      </c>
      <c r="G57" t="s">
        <v>13</v>
      </c>
      <c r="H57">
        <v>144</v>
      </c>
      <c r="I57" t="s">
        <v>29</v>
      </c>
      <c r="J57">
        <v>158.75</v>
      </c>
      <c r="N57" t="s">
        <v>193</v>
      </c>
      <c r="O57" t="s">
        <v>193</v>
      </c>
      <c r="P57" t="s">
        <v>193</v>
      </c>
      <c r="S57">
        <f>COUNTA(Table2022[[#This Row],[Thermal Cycling]:[PAN Performance (2020-)]])</f>
        <v>3</v>
      </c>
      <c r="T57" t="s">
        <v>441</v>
      </c>
      <c r="U57" t="s">
        <v>483</v>
      </c>
      <c r="X57" t="s">
        <v>30</v>
      </c>
      <c r="Y57" t="s">
        <v>478</v>
      </c>
    </row>
    <row r="58" spans="1:25" x14ac:dyDescent="0.3">
      <c r="A58" t="s">
        <v>101</v>
      </c>
      <c r="B58" t="s">
        <v>87</v>
      </c>
      <c r="C58" t="s">
        <v>12</v>
      </c>
      <c r="D58">
        <v>355</v>
      </c>
      <c r="E58">
        <v>400</v>
      </c>
      <c r="F58" t="s">
        <v>11</v>
      </c>
      <c r="G58" t="s">
        <v>13</v>
      </c>
      <c r="H58">
        <v>144</v>
      </c>
      <c r="I58" t="s">
        <v>29</v>
      </c>
      <c r="J58">
        <v>158.75</v>
      </c>
      <c r="N58" t="s">
        <v>193</v>
      </c>
      <c r="O58" t="s">
        <v>193</v>
      </c>
      <c r="P58" t="s">
        <v>193</v>
      </c>
      <c r="S58">
        <f>COUNTA(Table2022[[#This Row],[Thermal Cycling]:[PAN Performance (2020-)]])</f>
        <v>3</v>
      </c>
      <c r="T58" t="s">
        <v>441</v>
      </c>
      <c r="U58" t="s">
        <v>483</v>
      </c>
      <c r="X58" t="s">
        <v>30</v>
      </c>
      <c r="Y58" t="s">
        <v>478</v>
      </c>
    </row>
    <row r="59" spans="1:25" x14ac:dyDescent="0.3">
      <c r="A59" t="s">
        <v>91</v>
      </c>
      <c r="B59" t="s">
        <v>87</v>
      </c>
      <c r="C59" t="s">
        <v>10</v>
      </c>
      <c r="D59">
        <v>305</v>
      </c>
      <c r="E59">
        <v>350</v>
      </c>
      <c r="F59" t="s">
        <v>11</v>
      </c>
      <c r="G59" t="s">
        <v>13</v>
      </c>
      <c r="H59">
        <v>120</v>
      </c>
      <c r="I59" t="s">
        <v>29</v>
      </c>
      <c r="J59">
        <v>158.75</v>
      </c>
      <c r="N59" t="s">
        <v>193</v>
      </c>
      <c r="O59" t="s">
        <v>193</v>
      </c>
      <c r="S59">
        <f>COUNTA(Table2022[[#This Row],[Thermal Cycling]:[PAN Performance (2020-)]])</f>
        <v>2</v>
      </c>
      <c r="T59" t="s">
        <v>441</v>
      </c>
      <c r="U59" t="s">
        <v>483</v>
      </c>
      <c r="X59" t="s">
        <v>30</v>
      </c>
      <c r="Y59" t="s">
        <v>478</v>
      </c>
    </row>
    <row r="60" spans="1:25" x14ac:dyDescent="0.3">
      <c r="A60" t="s">
        <v>92</v>
      </c>
      <c r="B60" t="s">
        <v>87</v>
      </c>
      <c r="C60" t="s">
        <v>10</v>
      </c>
      <c r="D60">
        <v>305</v>
      </c>
      <c r="E60">
        <v>350</v>
      </c>
      <c r="F60" t="s">
        <v>11</v>
      </c>
      <c r="G60" t="s">
        <v>13</v>
      </c>
      <c r="H60">
        <v>120</v>
      </c>
      <c r="I60" t="s">
        <v>29</v>
      </c>
      <c r="J60">
        <v>158.75</v>
      </c>
      <c r="N60" t="s">
        <v>193</v>
      </c>
      <c r="O60" t="s">
        <v>193</v>
      </c>
      <c r="S60">
        <f>COUNTA(Table2022[[#This Row],[Thermal Cycling]:[PAN Performance (2020-)]])</f>
        <v>2</v>
      </c>
      <c r="T60" t="s">
        <v>441</v>
      </c>
      <c r="U60" t="s">
        <v>483</v>
      </c>
      <c r="X60" t="s">
        <v>30</v>
      </c>
      <c r="Y60" t="s">
        <v>478</v>
      </c>
    </row>
    <row r="61" spans="1:25" x14ac:dyDescent="0.3">
      <c r="A61" t="s">
        <v>108</v>
      </c>
      <c r="B61" t="s">
        <v>103</v>
      </c>
      <c r="C61" t="s">
        <v>46</v>
      </c>
      <c r="D61">
        <v>405</v>
      </c>
      <c r="E61">
        <v>450</v>
      </c>
      <c r="F61" t="s">
        <v>28</v>
      </c>
      <c r="G61" t="s">
        <v>13</v>
      </c>
      <c r="H61">
        <v>144</v>
      </c>
      <c r="I61" t="s">
        <v>29</v>
      </c>
      <c r="J61">
        <v>166</v>
      </c>
      <c r="K61" t="s">
        <v>193</v>
      </c>
      <c r="L61" t="s">
        <v>193</v>
      </c>
      <c r="M61" t="s">
        <v>193</v>
      </c>
      <c r="N61" t="s">
        <v>193</v>
      </c>
      <c r="O61" t="s">
        <v>193</v>
      </c>
      <c r="P61" t="s">
        <v>193</v>
      </c>
      <c r="S61">
        <f>COUNTA(Table2022[[#This Row],[Thermal Cycling]:[PAN Performance (2020-)]])</f>
        <v>6</v>
      </c>
      <c r="T61" t="s">
        <v>105</v>
      </c>
      <c r="X61" t="s">
        <v>30</v>
      </c>
    </row>
    <row r="62" spans="1:25" x14ac:dyDescent="0.3">
      <c r="A62" t="s">
        <v>104</v>
      </c>
      <c r="B62" t="s">
        <v>103</v>
      </c>
      <c r="C62" t="s">
        <v>12</v>
      </c>
      <c r="D62">
        <v>355</v>
      </c>
      <c r="E62">
        <v>400</v>
      </c>
      <c r="F62" t="s">
        <v>28</v>
      </c>
      <c r="G62" t="s">
        <v>13</v>
      </c>
      <c r="H62">
        <v>120</v>
      </c>
      <c r="I62" t="s">
        <v>29</v>
      </c>
      <c r="J62">
        <v>166</v>
      </c>
      <c r="K62" t="s">
        <v>193</v>
      </c>
      <c r="L62" t="s">
        <v>193</v>
      </c>
      <c r="M62" t="s">
        <v>193</v>
      </c>
      <c r="N62" t="s">
        <v>193</v>
      </c>
      <c r="O62" t="s">
        <v>193</v>
      </c>
      <c r="S62">
        <f>COUNTA(Table2022[[#This Row],[Thermal Cycling]:[PAN Performance (2020-)]])</f>
        <v>5</v>
      </c>
      <c r="T62" t="s">
        <v>105</v>
      </c>
      <c r="X62" t="s">
        <v>30</v>
      </c>
    </row>
    <row r="63" spans="1:25" x14ac:dyDescent="0.3">
      <c r="A63" t="s">
        <v>106</v>
      </c>
      <c r="B63" t="s">
        <v>103</v>
      </c>
      <c r="C63" t="s">
        <v>12</v>
      </c>
      <c r="D63">
        <v>355</v>
      </c>
      <c r="E63">
        <v>400</v>
      </c>
      <c r="F63" t="s">
        <v>32</v>
      </c>
      <c r="G63" t="s">
        <v>13</v>
      </c>
      <c r="H63">
        <v>120</v>
      </c>
      <c r="I63" t="s">
        <v>29</v>
      </c>
      <c r="J63">
        <v>166</v>
      </c>
      <c r="K63" t="s">
        <v>193</v>
      </c>
      <c r="M63" t="s">
        <v>193</v>
      </c>
      <c r="N63" t="s">
        <v>193</v>
      </c>
      <c r="O63" t="s">
        <v>193</v>
      </c>
      <c r="S63">
        <f>COUNTA(Table2022[[#This Row],[Thermal Cycling]:[PAN Performance (2020-)]])</f>
        <v>4</v>
      </c>
      <c r="T63" t="s">
        <v>105</v>
      </c>
      <c r="X63" t="s">
        <v>30</v>
      </c>
    </row>
    <row r="64" spans="1:25" x14ac:dyDescent="0.3">
      <c r="A64" t="s">
        <v>107</v>
      </c>
      <c r="B64" t="s">
        <v>103</v>
      </c>
      <c r="C64" t="s">
        <v>12</v>
      </c>
      <c r="D64">
        <v>355</v>
      </c>
      <c r="E64">
        <v>400</v>
      </c>
      <c r="F64" t="s">
        <v>32</v>
      </c>
      <c r="G64" t="s">
        <v>13</v>
      </c>
      <c r="H64">
        <v>120</v>
      </c>
      <c r="I64" t="s">
        <v>29</v>
      </c>
      <c r="J64">
        <v>166</v>
      </c>
      <c r="K64" t="s">
        <v>193</v>
      </c>
      <c r="M64" t="s">
        <v>193</v>
      </c>
      <c r="N64" t="s">
        <v>193</v>
      </c>
      <c r="O64" t="s">
        <v>193</v>
      </c>
      <c r="S64">
        <f>COUNTA(Table2022[[#This Row],[Thermal Cycling]:[PAN Performance (2020-)]])</f>
        <v>4</v>
      </c>
      <c r="T64" t="s">
        <v>105</v>
      </c>
      <c r="X64" t="s">
        <v>30</v>
      </c>
    </row>
    <row r="65" spans="1:27" x14ac:dyDescent="0.3">
      <c r="A65" t="s">
        <v>109</v>
      </c>
      <c r="B65" t="s">
        <v>103</v>
      </c>
      <c r="C65" t="s">
        <v>46</v>
      </c>
      <c r="D65">
        <v>405</v>
      </c>
      <c r="E65">
        <v>450</v>
      </c>
      <c r="F65" t="s">
        <v>32</v>
      </c>
      <c r="G65" t="s">
        <v>13</v>
      </c>
      <c r="H65">
        <v>144</v>
      </c>
      <c r="I65" t="s">
        <v>29</v>
      </c>
      <c r="J65">
        <v>166</v>
      </c>
      <c r="K65" t="s">
        <v>193</v>
      </c>
      <c r="M65" t="s">
        <v>193</v>
      </c>
      <c r="N65" t="s">
        <v>193</v>
      </c>
      <c r="O65" t="s">
        <v>193</v>
      </c>
      <c r="S65">
        <f>COUNTA(Table2022[[#This Row],[Thermal Cycling]:[PAN Performance (2020-)]])</f>
        <v>4</v>
      </c>
      <c r="T65" t="s">
        <v>105</v>
      </c>
      <c r="X65" t="s">
        <v>30</v>
      </c>
    </row>
    <row r="66" spans="1:27" x14ac:dyDescent="0.3">
      <c r="A66" t="s">
        <v>111</v>
      </c>
      <c r="B66" t="s">
        <v>110</v>
      </c>
      <c r="C66" t="s">
        <v>46</v>
      </c>
      <c r="D66">
        <v>405</v>
      </c>
      <c r="E66">
        <v>450</v>
      </c>
      <c r="F66" t="s">
        <v>32</v>
      </c>
      <c r="G66" t="s">
        <v>73</v>
      </c>
      <c r="H66">
        <v>72</v>
      </c>
      <c r="I66" t="s">
        <v>15</v>
      </c>
      <c r="J66">
        <v>161.69999999999999</v>
      </c>
      <c r="K66" t="s">
        <v>193</v>
      </c>
      <c r="L66" t="s">
        <v>193</v>
      </c>
      <c r="M66" t="s">
        <v>193</v>
      </c>
      <c r="S66">
        <f>COUNTA(Table2022[[#This Row],[Thermal Cycling]:[PAN Performance (2020-)]])</f>
        <v>3</v>
      </c>
      <c r="T66" t="s">
        <v>112</v>
      </c>
      <c r="X66" t="s">
        <v>113</v>
      </c>
    </row>
    <row r="67" spans="1:27" x14ac:dyDescent="0.3">
      <c r="A67" t="s">
        <v>114</v>
      </c>
      <c r="B67" t="s">
        <v>110</v>
      </c>
      <c r="C67" t="s">
        <v>46</v>
      </c>
      <c r="D67">
        <v>405</v>
      </c>
      <c r="E67">
        <v>450</v>
      </c>
      <c r="F67" t="s">
        <v>32</v>
      </c>
      <c r="G67" t="s">
        <v>73</v>
      </c>
      <c r="H67">
        <v>72</v>
      </c>
      <c r="I67" t="s">
        <v>15</v>
      </c>
      <c r="J67">
        <v>161.69999999999999</v>
      </c>
      <c r="K67" t="s">
        <v>193</v>
      </c>
      <c r="L67" t="s">
        <v>193</v>
      </c>
      <c r="M67" t="s">
        <v>193</v>
      </c>
      <c r="S67">
        <f>COUNTA(Table2022[[#This Row],[Thermal Cycling]:[PAN Performance (2020-)]])</f>
        <v>3</v>
      </c>
      <c r="T67" t="s">
        <v>112</v>
      </c>
      <c r="X67" t="s">
        <v>113</v>
      </c>
    </row>
    <row r="68" spans="1:27" x14ac:dyDescent="0.3">
      <c r="A68" t="s">
        <v>116</v>
      </c>
      <c r="B68" t="s">
        <v>117</v>
      </c>
      <c r="C68" t="s">
        <v>12</v>
      </c>
      <c r="D68">
        <v>355</v>
      </c>
      <c r="E68">
        <v>400</v>
      </c>
      <c r="F68" t="s">
        <v>53</v>
      </c>
      <c r="G68" t="s">
        <v>13</v>
      </c>
      <c r="H68">
        <v>120</v>
      </c>
      <c r="I68" t="s">
        <v>29</v>
      </c>
      <c r="J68">
        <v>166</v>
      </c>
      <c r="K68" t="s">
        <v>193</v>
      </c>
      <c r="L68" t="s">
        <v>193</v>
      </c>
      <c r="M68" t="s">
        <v>193</v>
      </c>
      <c r="N68" t="s">
        <v>193</v>
      </c>
      <c r="O68" t="s">
        <v>193</v>
      </c>
      <c r="S68">
        <f>COUNTA(Table2022[[#This Row],[Thermal Cycling]:[PAN Performance (2020-)]])</f>
        <v>5</v>
      </c>
      <c r="T68" t="s">
        <v>115</v>
      </c>
      <c r="X68" t="s">
        <v>30</v>
      </c>
    </row>
    <row r="69" spans="1:27" x14ac:dyDescent="0.3">
      <c r="A69" t="s">
        <v>118</v>
      </c>
      <c r="B69" t="s">
        <v>117</v>
      </c>
      <c r="C69" t="s">
        <v>46</v>
      </c>
      <c r="D69">
        <v>405</v>
      </c>
      <c r="E69">
        <v>450</v>
      </c>
      <c r="F69" t="s">
        <v>53</v>
      </c>
      <c r="G69" t="s">
        <v>13</v>
      </c>
      <c r="H69">
        <v>144</v>
      </c>
      <c r="I69" t="s">
        <v>29</v>
      </c>
      <c r="J69">
        <v>166</v>
      </c>
      <c r="K69" t="s">
        <v>193</v>
      </c>
      <c r="L69" t="s">
        <v>193</v>
      </c>
      <c r="M69" t="s">
        <v>193</v>
      </c>
      <c r="N69" t="s">
        <v>193</v>
      </c>
      <c r="O69" t="s">
        <v>193</v>
      </c>
      <c r="S69">
        <f>COUNTA(Table2022[[#This Row],[Thermal Cycling]:[PAN Performance (2020-)]])</f>
        <v>5</v>
      </c>
      <c r="T69" t="s">
        <v>115</v>
      </c>
      <c r="X69" t="s">
        <v>30</v>
      </c>
    </row>
    <row r="70" spans="1:27" x14ac:dyDescent="0.3">
      <c r="A70" t="s">
        <v>121</v>
      </c>
      <c r="B70" t="s">
        <v>119</v>
      </c>
      <c r="C70" t="s">
        <v>12</v>
      </c>
      <c r="D70">
        <v>355</v>
      </c>
      <c r="E70">
        <v>400</v>
      </c>
      <c r="F70" t="s">
        <v>32</v>
      </c>
      <c r="G70" t="s">
        <v>13</v>
      </c>
      <c r="H70">
        <v>132</v>
      </c>
      <c r="I70" t="s">
        <v>29</v>
      </c>
      <c r="J70">
        <v>161.69999999999999</v>
      </c>
      <c r="K70" t="s">
        <v>193</v>
      </c>
      <c r="L70" t="s">
        <v>193</v>
      </c>
      <c r="M70" t="s">
        <v>193</v>
      </c>
      <c r="N70" t="s">
        <v>193</v>
      </c>
      <c r="O70" t="s">
        <v>193</v>
      </c>
      <c r="S70">
        <f>COUNTA(Table2022[[#This Row],[Thermal Cycling]:[PAN Performance (2020-)]])</f>
        <v>5</v>
      </c>
      <c r="T70" t="s">
        <v>492</v>
      </c>
      <c r="U70" t="s">
        <v>443</v>
      </c>
      <c r="V70" t="s">
        <v>471</v>
      </c>
      <c r="W70" t="s">
        <v>491</v>
      </c>
      <c r="X70" t="s">
        <v>476</v>
      </c>
      <c r="Y70" t="s">
        <v>438</v>
      </c>
      <c r="Z70" t="s">
        <v>438</v>
      </c>
      <c r="AA70" t="s">
        <v>478</v>
      </c>
    </row>
    <row r="71" spans="1:27" x14ac:dyDescent="0.3">
      <c r="A71" t="s">
        <v>123</v>
      </c>
      <c r="B71" t="s">
        <v>119</v>
      </c>
      <c r="C71" t="s">
        <v>10</v>
      </c>
      <c r="D71">
        <v>305</v>
      </c>
      <c r="E71">
        <v>350</v>
      </c>
      <c r="F71" t="s">
        <v>32</v>
      </c>
      <c r="G71" t="s">
        <v>13</v>
      </c>
      <c r="H71">
        <v>120</v>
      </c>
      <c r="I71" t="s">
        <v>29</v>
      </c>
      <c r="J71">
        <v>161.69999999999999</v>
      </c>
      <c r="K71" t="s">
        <v>193</v>
      </c>
      <c r="M71" t="s">
        <v>193</v>
      </c>
      <c r="N71" t="s">
        <v>193</v>
      </c>
      <c r="O71" t="s">
        <v>193</v>
      </c>
      <c r="S71">
        <f>COUNTA(Table2022[[#This Row],[Thermal Cycling]:[PAN Performance (2020-)]])</f>
        <v>4</v>
      </c>
      <c r="T71" t="s">
        <v>492</v>
      </c>
      <c r="U71" t="s">
        <v>443</v>
      </c>
      <c r="V71" t="s">
        <v>471</v>
      </c>
      <c r="W71" t="s">
        <v>491</v>
      </c>
      <c r="X71" t="s">
        <v>476</v>
      </c>
      <c r="Y71" t="s">
        <v>438</v>
      </c>
      <c r="Z71" t="s">
        <v>438</v>
      </c>
      <c r="AA71" t="s">
        <v>478</v>
      </c>
    </row>
    <row r="72" spans="1:27" x14ac:dyDescent="0.3">
      <c r="A72" t="s">
        <v>125</v>
      </c>
      <c r="B72" t="s">
        <v>119</v>
      </c>
      <c r="C72" t="s">
        <v>12</v>
      </c>
      <c r="D72">
        <v>355</v>
      </c>
      <c r="E72">
        <v>400</v>
      </c>
      <c r="F72" t="s">
        <v>32</v>
      </c>
      <c r="G72" t="s">
        <v>13</v>
      </c>
      <c r="H72">
        <v>120</v>
      </c>
      <c r="I72" t="s">
        <v>29</v>
      </c>
      <c r="J72">
        <v>161.69999999999999</v>
      </c>
      <c r="K72" t="s">
        <v>193</v>
      </c>
      <c r="M72" t="s">
        <v>193</v>
      </c>
      <c r="N72" t="s">
        <v>193</v>
      </c>
      <c r="O72" t="s">
        <v>193</v>
      </c>
      <c r="S72">
        <f>COUNTA(Table2022[[#This Row],[Thermal Cycling]:[PAN Performance (2020-)]])</f>
        <v>4</v>
      </c>
      <c r="T72" t="s">
        <v>492</v>
      </c>
      <c r="U72" t="s">
        <v>443</v>
      </c>
      <c r="V72" t="s">
        <v>471</v>
      </c>
      <c r="W72" t="s">
        <v>491</v>
      </c>
      <c r="X72" t="s">
        <v>476</v>
      </c>
      <c r="Y72" t="s">
        <v>438</v>
      </c>
      <c r="Z72" t="s">
        <v>438</v>
      </c>
      <c r="AA72" t="s">
        <v>478</v>
      </c>
    </row>
    <row r="73" spans="1:27" x14ac:dyDescent="0.3">
      <c r="A73" t="s">
        <v>126</v>
      </c>
      <c r="B73" t="s">
        <v>119</v>
      </c>
      <c r="C73" t="s">
        <v>12</v>
      </c>
      <c r="D73">
        <v>355</v>
      </c>
      <c r="E73">
        <v>400</v>
      </c>
      <c r="F73" t="s">
        <v>32</v>
      </c>
      <c r="G73" t="s">
        <v>13</v>
      </c>
      <c r="H73">
        <v>144</v>
      </c>
      <c r="I73" t="s">
        <v>29</v>
      </c>
      <c r="J73">
        <v>156.75</v>
      </c>
      <c r="K73" t="s">
        <v>193</v>
      </c>
      <c r="M73" t="s">
        <v>193</v>
      </c>
      <c r="N73" t="s">
        <v>193</v>
      </c>
      <c r="O73" t="s">
        <v>193</v>
      </c>
      <c r="S73">
        <f>COUNTA(Table2022[[#This Row],[Thermal Cycling]:[PAN Performance (2020-)]])</f>
        <v>4</v>
      </c>
      <c r="T73" t="s">
        <v>492</v>
      </c>
      <c r="U73" t="s">
        <v>443</v>
      </c>
      <c r="V73" t="s">
        <v>471</v>
      </c>
      <c r="W73" t="s">
        <v>491</v>
      </c>
      <c r="X73" t="s">
        <v>476</v>
      </c>
      <c r="Y73" t="s">
        <v>438</v>
      </c>
      <c r="Z73" t="s">
        <v>438</v>
      </c>
      <c r="AA73" t="s">
        <v>478</v>
      </c>
    </row>
    <row r="74" spans="1:27" x14ac:dyDescent="0.3">
      <c r="A74" t="s">
        <v>129</v>
      </c>
      <c r="B74" t="s">
        <v>119</v>
      </c>
      <c r="C74" t="s">
        <v>46</v>
      </c>
      <c r="D74">
        <v>405</v>
      </c>
      <c r="E74">
        <v>450</v>
      </c>
      <c r="F74" t="s">
        <v>28</v>
      </c>
      <c r="G74" t="s">
        <v>13</v>
      </c>
      <c r="H74">
        <v>144</v>
      </c>
      <c r="I74" t="s">
        <v>29</v>
      </c>
      <c r="J74">
        <v>161.69999999999999</v>
      </c>
      <c r="K74" t="s">
        <v>193</v>
      </c>
      <c r="L74" t="s">
        <v>193</v>
      </c>
      <c r="M74" t="s">
        <v>193</v>
      </c>
      <c r="O74" t="s">
        <v>193</v>
      </c>
      <c r="S74">
        <f>COUNTA(Table2022[[#This Row],[Thermal Cycling]:[PAN Performance (2020-)]])</f>
        <v>4</v>
      </c>
      <c r="T74" t="s">
        <v>492</v>
      </c>
      <c r="U74" t="s">
        <v>443</v>
      </c>
      <c r="V74" t="s">
        <v>471</v>
      </c>
      <c r="W74" t="s">
        <v>491</v>
      </c>
      <c r="X74" t="s">
        <v>476</v>
      </c>
      <c r="Y74" t="s">
        <v>438</v>
      </c>
      <c r="Z74" t="s">
        <v>438</v>
      </c>
      <c r="AA74" t="s">
        <v>478</v>
      </c>
    </row>
    <row r="75" spans="1:27" x14ac:dyDescent="0.3">
      <c r="A75" t="s">
        <v>122</v>
      </c>
      <c r="B75" t="s">
        <v>119</v>
      </c>
      <c r="C75" t="s">
        <v>10</v>
      </c>
      <c r="D75">
        <v>305</v>
      </c>
      <c r="E75">
        <v>350</v>
      </c>
      <c r="F75" t="s">
        <v>32</v>
      </c>
      <c r="G75" t="s">
        <v>13</v>
      </c>
      <c r="H75">
        <v>120</v>
      </c>
      <c r="I75" t="s">
        <v>29</v>
      </c>
      <c r="J75">
        <v>156.75</v>
      </c>
      <c r="K75" t="s">
        <v>193</v>
      </c>
      <c r="N75" t="s">
        <v>193</v>
      </c>
      <c r="O75" t="s">
        <v>193</v>
      </c>
      <c r="S75">
        <f>COUNTA(Table2022[[#This Row],[Thermal Cycling]:[PAN Performance (2020-)]])</f>
        <v>3</v>
      </c>
      <c r="T75" t="s">
        <v>492</v>
      </c>
      <c r="U75" t="s">
        <v>443</v>
      </c>
      <c r="V75" t="s">
        <v>471</v>
      </c>
      <c r="W75" t="s">
        <v>491</v>
      </c>
      <c r="X75" t="s">
        <v>476</v>
      </c>
      <c r="Y75" t="s">
        <v>438</v>
      </c>
      <c r="Z75" t="s">
        <v>438</v>
      </c>
      <c r="AA75" t="s">
        <v>478</v>
      </c>
    </row>
    <row r="76" spans="1:27" x14ac:dyDescent="0.3">
      <c r="A76" t="s">
        <v>128</v>
      </c>
      <c r="B76" t="s">
        <v>119</v>
      </c>
      <c r="C76" t="s">
        <v>46</v>
      </c>
      <c r="D76">
        <v>405</v>
      </c>
      <c r="E76">
        <v>450</v>
      </c>
      <c r="F76" t="s">
        <v>32</v>
      </c>
      <c r="G76" t="s">
        <v>13</v>
      </c>
      <c r="H76">
        <v>144</v>
      </c>
      <c r="I76" t="s">
        <v>29</v>
      </c>
      <c r="J76">
        <v>161.69999999999999</v>
      </c>
      <c r="K76" t="s">
        <v>193</v>
      </c>
      <c r="L76" t="s">
        <v>193</v>
      </c>
      <c r="N76" t="s">
        <v>193</v>
      </c>
      <c r="S76">
        <f>COUNTA(Table2022[[#This Row],[Thermal Cycling]:[PAN Performance (2020-)]])</f>
        <v>3</v>
      </c>
      <c r="T76" t="s">
        <v>492</v>
      </c>
      <c r="U76" t="s">
        <v>443</v>
      </c>
      <c r="V76" t="s">
        <v>471</v>
      </c>
      <c r="W76" t="s">
        <v>491</v>
      </c>
      <c r="X76" t="s">
        <v>476</v>
      </c>
      <c r="Y76" t="s">
        <v>438</v>
      </c>
      <c r="Z76" t="s">
        <v>438</v>
      </c>
      <c r="AA76" t="s">
        <v>478</v>
      </c>
    </row>
    <row r="77" spans="1:27" x14ac:dyDescent="0.3">
      <c r="A77" t="s">
        <v>131</v>
      </c>
      <c r="B77" t="s">
        <v>119</v>
      </c>
      <c r="C77" t="s">
        <v>31</v>
      </c>
      <c r="D77">
        <v>455</v>
      </c>
      <c r="E77">
        <v>500</v>
      </c>
      <c r="F77" t="s">
        <v>28</v>
      </c>
      <c r="G77" t="s">
        <v>13</v>
      </c>
      <c r="H77">
        <v>156</v>
      </c>
      <c r="I77" t="s">
        <v>29</v>
      </c>
      <c r="J77">
        <v>166</v>
      </c>
      <c r="L77" t="s">
        <v>193</v>
      </c>
      <c r="M77" t="s">
        <v>193</v>
      </c>
      <c r="O77" t="s">
        <v>193</v>
      </c>
      <c r="S77">
        <f>COUNTA(Table2022[[#This Row],[Thermal Cycling]:[PAN Performance (2020-)]])</f>
        <v>3</v>
      </c>
      <c r="T77" t="s">
        <v>492</v>
      </c>
      <c r="U77" t="s">
        <v>443</v>
      </c>
      <c r="V77" t="s">
        <v>471</v>
      </c>
      <c r="W77" t="s">
        <v>491</v>
      </c>
      <c r="X77" t="s">
        <v>476</v>
      </c>
      <c r="Y77" t="s">
        <v>438</v>
      </c>
      <c r="Z77" t="s">
        <v>438</v>
      </c>
      <c r="AA77" t="s">
        <v>478</v>
      </c>
    </row>
    <row r="78" spans="1:27" x14ac:dyDescent="0.3">
      <c r="A78" t="s">
        <v>132</v>
      </c>
      <c r="B78" t="s">
        <v>119</v>
      </c>
      <c r="C78" t="s">
        <v>31</v>
      </c>
      <c r="D78">
        <v>455</v>
      </c>
      <c r="E78">
        <v>500</v>
      </c>
      <c r="F78" t="s">
        <v>32</v>
      </c>
      <c r="G78" t="s">
        <v>13</v>
      </c>
      <c r="H78">
        <v>156</v>
      </c>
      <c r="I78" t="s">
        <v>29</v>
      </c>
      <c r="J78">
        <v>166</v>
      </c>
      <c r="M78" t="s">
        <v>193</v>
      </c>
      <c r="N78" t="s">
        <v>193</v>
      </c>
      <c r="O78" t="s">
        <v>193</v>
      </c>
      <c r="S78">
        <f>COUNTA(Table2022[[#This Row],[Thermal Cycling]:[PAN Performance (2020-)]])</f>
        <v>3</v>
      </c>
      <c r="T78" t="s">
        <v>492</v>
      </c>
      <c r="U78" t="s">
        <v>443</v>
      </c>
      <c r="V78" t="s">
        <v>471</v>
      </c>
      <c r="W78" t="s">
        <v>491</v>
      </c>
      <c r="X78" t="s">
        <v>476</v>
      </c>
      <c r="Y78" t="s">
        <v>438</v>
      </c>
      <c r="Z78" t="s">
        <v>438</v>
      </c>
      <c r="AA78" t="s">
        <v>478</v>
      </c>
    </row>
    <row r="79" spans="1:27" x14ac:dyDescent="0.3">
      <c r="A79" t="s">
        <v>134</v>
      </c>
      <c r="B79" t="s">
        <v>119</v>
      </c>
      <c r="C79" t="s">
        <v>10</v>
      </c>
      <c r="D79">
        <v>305</v>
      </c>
      <c r="E79">
        <v>350</v>
      </c>
      <c r="F79" t="s">
        <v>32</v>
      </c>
      <c r="G79" t="s">
        <v>13</v>
      </c>
      <c r="H79">
        <v>120</v>
      </c>
      <c r="I79" t="s">
        <v>29</v>
      </c>
      <c r="J79">
        <v>156.75</v>
      </c>
      <c r="K79" t="s">
        <v>193</v>
      </c>
      <c r="N79" t="s">
        <v>193</v>
      </c>
      <c r="O79" t="s">
        <v>193</v>
      </c>
      <c r="S79">
        <f>COUNTA(Table2022[[#This Row],[Thermal Cycling]:[PAN Performance (2020-)]])</f>
        <v>3</v>
      </c>
      <c r="T79" t="s">
        <v>492</v>
      </c>
      <c r="U79" t="s">
        <v>443</v>
      </c>
      <c r="V79" t="s">
        <v>471</v>
      </c>
      <c r="W79" t="s">
        <v>491</v>
      </c>
      <c r="X79" t="s">
        <v>476</v>
      </c>
      <c r="Y79" t="s">
        <v>438</v>
      </c>
      <c r="Z79" t="s">
        <v>438</v>
      </c>
      <c r="AA79" t="s">
        <v>478</v>
      </c>
    </row>
    <row r="80" spans="1:27" x14ac:dyDescent="0.3">
      <c r="A80" t="s">
        <v>127</v>
      </c>
      <c r="B80" t="s">
        <v>119</v>
      </c>
      <c r="C80" t="s">
        <v>46</v>
      </c>
      <c r="D80">
        <v>405</v>
      </c>
      <c r="E80">
        <v>450</v>
      </c>
      <c r="F80" t="s">
        <v>28</v>
      </c>
      <c r="G80" t="s">
        <v>13</v>
      </c>
      <c r="H80">
        <v>144</v>
      </c>
      <c r="I80" t="s">
        <v>29</v>
      </c>
      <c r="J80">
        <v>161.69999999999999</v>
      </c>
      <c r="K80" t="s">
        <v>193</v>
      </c>
      <c r="O80" t="s">
        <v>193</v>
      </c>
      <c r="P80" t="s">
        <v>193</v>
      </c>
      <c r="S80">
        <f>COUNTA(Table2022[[#This Row],[Thermal Cycling]:[PAN Performance (2020-)]])</f>
        <v>3</v>
      </c>
      <c r="T80" t="s">
        <v>492</v>
      </c>
      <c r="U80" t="s">
        <v>443</v>
      </c>
      <c r="V80" t="s">
        <v>471</v>
      </c>
      <c r="W80" t="s">
        <v>491</v>
      </c>
      <c r="X80" t="s">
        <v>476</v>
      </c>
      <c r="Y80" t="s">
        <v>438</v>
      </c>
      <c r="Z80" t="s">
        <v>438</v>
      </c>
      <c r="AA80" t="s">
        <v>478</v>
      </c>
    </row>
    <row r="81" spans="1:27" x14ac:dyDescent="0.3">
      <c r="A81" t="s">
        <v>120</v>
      </c>
      <c r="B81" t="s">
        <v>119</v>
      </c>
      <c r="C81" t="s">
        <v>12</v>
      </c>
      <c r="D81">
        <v>355</v>
      </c>
      <c r="E81">
        <v>400</v>
      </c>
      <c r="F81" t="s">
        <v>32</v>
      </c>
      <c r="G81" t="s">
        <v>13</v>
      </c>
      <c r="H81">
        <v>132</v>
      </c>
      <c r="I81" t="s">
        <v>29</v>
      </c>
      <c r="J81">
        <v>166</v>
      </c>
      <c r="N81" t="s">
        <v>193</v>
      </c>
      <c r="O81" t="s">
        <v>193</v>
      </c>
      <c r="S81">
        <f>COUNTA(Table2022[[#This Row],[Thermal Cycling]:[PAN Performance (2020-)]])</f>
        <v>2</v>
      </c>
      <c r="T81" t="s">
        <v>492</v>
      </c>
      <c r="U81" t="s">
        <v>443</v>
      </c>
      <c r="V81" t="s">
        <v>471</v>
      </c>
      <c r="W81" t="s">
        <v>491</v>
      </c>
      <c r="X81" t="s">
        <v>476</v>
      </c>
      <c r="Y81" t="s">
        <v>438</v>
      </c>
      <c r="Z81" t="s">
        <v>438</v>
      </c>
      <c r="AA81" t="s">
        <v>478</v>
      </c>
    </row>
    <row r="82" spans="1:27" x14ac:dyDescent="0.3">
      <c r="A82" t="s">
        <v>130</v>
      </c>
      <c r="B82" t="s">
        <v>119</v>
      </c>
      <c r="C82" t="s">
        <v>46</v>
      </c>
      <c r="D82">
        <v>405</v>
      </c>
      <c r="E82">
        <v>450</v>
      </c>
      <c r="F82" t="s">
        <v>32</v>
      </c>
      <c r="G82" t="s">
        <v>13</v>
      </c>
      <c r="H82">
        <v>132</v>
      </c>
      <c r="I82" t="s">
        <v>29</v>
      </c>
      <c r="J82">
        <v>166</v>
      </c>
      <c r="N82" t="s">
        <v>193</v>
      </c>
      <c r="O82" t="s">
        <v>193</v>
      </c>
      <c r="S82">
        <f>COUNTA(Table2022[[#This Row],[Thermal Cycling]:[PAN Performance (2020-)]])</f>
        <v>2</v>
      </c>
      <c r="T82" t="s">
        <v>492</v>
      </c>
      <c r="U82" t="s">
        <v>443</v>
      </c>
      <c r="V82" t="s">
        <v>471</v>
      </c>
      <c r="W82" t="s">
        <v>491</v>
      </c>
      <c r="X82" t="s">
        <v>476</v>
      </c>
      <c r="Y82" t="s">
        <v>438</v>
      </c>
      <c r="Z82" t="s">
        <v>438</v>
      </c>
      <c r="AA82" t="s">
        <v>478</v>
      </c>
    </row>
    <row r="83" spans="1:27" x14ac:dyDescent="0.3">
      <c r="A83" t="s">
        <v>133</v>
      </c>
      <c r="B83" t="s">
        <v>119</v>
      </c>
      <c r="C83" t="s">
        <v>12</v>
      </c>
      <c r="D83">
        <v>355</v>
      </c>
      <c r="E83">
        <v>400</v>
      </c>
      <c r="F83" t="s">
        <v>32</v>
      </c>
      <c r="G83" t="s">
        <v>13</v>
      </c>
      <c r="H83">
        <v>120</v>
      </c>
      <c r="I83" t="s">
        <v>29</v>
      </c>
      <c r="J83">
        <v>166</v>
      </c>
      <c r="N83" t="s">
        <v>193</v>
      </c>
      <c r="O83" t="s">
        <v>193</v>
      </c>
      <c r="S83">
        <f>COUNTA(Table2022[[#This Row],[Thermal Cycling]:[PAN Performance (2020-)]])</f>
        <v>2</v>
      </c>
      <c r="T83" t="s">
        <v>492</v>
      </c>
      <c r="U83" t="s">
        <v>443</v>
      </c>
      <c r="V83" t="s">
        <v>471</v>
      </c>
      <c r="W83" t="s">
        <v>491</v>
      </c>
      <c r="X83" t="s">
        <v>476</v>
      </c>
      <c r="Y83" t="s">
        <v>438</v>
      </c>
      <c r="Z83" t="s">
        <v>438</v>
      </c>
      <c r="AA83" t="s">
        <v>478</v>
      </c>
    </row>
    <row r="84" spans="1:27" x14ac:dyDescent="0.3">
      <c r="A84" t="s">
        <v>124</v>
      </c>
      <c r="B84" t="s">
        <v>119</v>
      </c>
      <c r="C84" t="s">
        <v>12</v>
      </c>
      <c r="D84">
        <v>355</v>
      </c>
      <c r="E84">
        <v>400</v>
      </c>
      <c r="F84" t="s">
        <v>32</v>
      </c>
      <c r="G84" t="s">
        <v>13</v>
      </c>
      <c r="H84">
        <v>120</v>
      </c>
      <c r="I84" t="s">
        <v>29</v>
      </c>
      <c r="J84">
        <v>161.69999999999999</v>
      </c>
      <c r="M84" t="s">
        <v>193</v>
      </c>
      <c r="S84">
        <f>COUNTA(Table2022[[#This Row],[Thermal Cycling]:[PAN Performance (2020-)]])</f>
        <v>1</v>
      </c>
      <c r="T84" t="s">
        <v>492</v>
      </c>
      <c r="U84" t="s">
        <v>443</v>
      </c>
      <c r="V84" t="s">
        <v>471</v>
      </c>
      <c r="W84" t="s">
        <v>491</v>
      </c>
      <c r="X84" t="s">
        <v>476</v>
      </c>
      <c r="Y84" t="s">
        <v>438</v>
      </c>
      <c r="Z84" t="s">
        <v>438</v>
      </c>
      <c r="AA84" t="s">
        <v>478</v>
      </c>
    </row>
    <row r="85" spans="1:27" x14ac:dyDescent="0.3">
      <c r="A85" t="s">
        <v>140</v>
      </c>
      <c r="B85" t="s">
        <v>135</v>
      </c>
      <c r="C85" t="s">
        <v>10</v>
      </c>
      <c r="D85">
        <v>305</v>
      </c>
      <c r="E85">
        <v>350</v>
      </c>
      <c r="F85" t="s">
        <v>32</v>
      </c>
      <c r="G85" t="s">
        <v>13</v>
      </c>
      <c r="H85">
        <v>120</v>
      </c>
      <c r="I85" t="s">
        <v>29</v>
      </c>
      <c r="J85">
        <v>158.75</v>
      </c>
      <c r="K85" t="s">
        <v>193</v>
      </c>
      <c r="L85" t="s">
        <v>193</v>
      </c>
      <c r="M85" t="s">
        <v>193</v>
      </c>
      <c r="N85" t="s">
        <v>193</v>
      </c>
      <c r="O85" t="s">
        <v>193</v>
      </c>
      <c r="S85">
        <f>COUNTA(Table2022[[#This Row],[Thermal Cycling]:[PAN Performance (2020-)]])</f>
        <v>5</v>
      </c>
      <c r="T85" t="s">
        <v>136</v>
      </c>
      <c r="X85" t="s">
        <v>137</v>
      </c>
    </row>
    <row r="86" spans="1:27" x14ac:dyDescent="0.3">
      <c r="A86" t="s">
        <v>138</v>
      </c>
      <c r="B86" t="s">
        <v>135</v>
      </c>
      <c r="C86" t="s">
        <v>12</v>
      </c>
      <c r="D86">
        <v>355</v>
      </c>
      <c r="E86">
        <v>400</v>
      </c>
      <c r="F86" t="s">
        <v>32</v>
      </c>
      <c r="G86" t="s">
        <v>141</v>
      </c>
      <c r="H86">
        <v>120</v>
      </c>
      <c r="I86" t="s">
        <v>29</v>
      </c>
      <c r="J86">
        <v>162</v>
      </c>
      <c r="L86" t="s">
        <v>193</v>
      </c>
      <c r="S86">
        <f>COUNTA(Table2022[[#This Row],[Thermal Cycling]:[PAN Performance (2020-)]])</f>
        <v>1</v>
      </c>
      <c r="T86" t="s">
        <v>136</v>
      </c>
      <c r="X86" t="s">
        <v>137</v>
      </c>
    </row>
    <row r="87" spans="1:27" x14ac:dyDescent="0.3">
      <c r="A87" t="s">
        <v>139</v>
      </c>
      <c r="B87" t="s">
        <v>135</v>
      </c>
      <c r="C87" t="s">
        <v>12</v>
      </c>
      <c r="D87">
        <v>355</v>
      </c>
      <c r="E87">
        <v>400</v>
      </c>
      <c r="F87" t="s">
        <v>32</v>
      </c>
      <c r="G87" t="s">
        <v>141</v>
      </c>
      <c r="H87">
        <v>132</v>
      </c>
      <c r="I87" t="s">
        <v>29</v>
      </c>
      <c r="J87">
        <v>162</v>
      </c>
      <c r="N87" t="s">
        <v>193</v>
      </c>
      <c r="S87">
        <f>COUNTA(Table2022[[#This Row],[Thermal Cycling]:[PAN Performance (2020-)]])</f>
        <v>1</v>
      </c>
      <c r="T87" t="s">
        <v>136</v>
      </c>
      <c r="X87" t="s">
        <v>137</v>
      </c>
    </row>
    <row r="88" spans="1:27" x14ac:dyDescent="0.3">
      <c r="A88" t="s">
        <v>144</v>
      </c>
      <c r="B88" t="s">
        <v>142</v>
      </c>
      <c r="C88" t="s">
        <v>46</v>
      </c>
      <c r="D88">
        <v>405</v>
      </c>
      <c r="E88">
        <v>450</v>
      </c>
      <c r="F88" t="s">
        <v>28</v>
      </c>
      <c r="G88" t="s">
        <v>13</v>
      </c>
      <c r="H88">
        <v>144</v>
      </c>
      <c r="I88" t="s">
        <v>29</v>
      </c>
      <c r="J88">
        <v>166</v>
      </c>
      <c r="K88" t="s">
        <v>193</v>
      </c>
      <c r="L88" t="s">
        <v>193</v>
      </c>
      <c r="N88" t="s">
        <v>193</v>
      </c>
      <c r="O88" t="s">
        <v>193</v>
      </c>
      <c r="P88" t="s">
        <v>193</v>
      </c>
      <c r="S88">
        <f>COUNTA(Table2022[[#This Row],[Thermal Cycling]:[PAN Performance (2020-)]])</f>
        <v>5</v>
      </c>
      <c r="T88" t="s">
        <v>493</v>
      </c>
      <c r="U88" t="s">
        <v>481</v>
      </c>
      <c r="X88" t="s">
        <v>30</v>
      </c>
      <c r="Y88" t="s">
        <v>30</v>
      </c>
    </row>
    <row r="89" spans="1:27" x14ac:dyDescent="0.3">
      <c r="A89" t="s">
        <v>143</v>
      </c>
      <c r="B89" t="s">
        <v>142</v>
      </c>
      <c r="C89" t="s">
        <v>12</v>
      </c>
      <c r="D89">
        <v>355</v>
      </c>
      <c r="E89">
        <v>400</v>
      </c>
      <c r="F89" t="s">
        <v>28</v>
      </c>
      <c r="G89" t="s">
        <v>13</v>
      </c>
      <c r="H89">
        <v>120</v>
      </c>
      <c r="I89" t="s">
        <v>29</v>
      </c>
      <c r="J89">
        <v>166</v>
      </c>
      <c r="K89" t="s">
        <v>193</v>
      </c>
      <c r="L89" t="s">
        <v>193</v>
      </c>
      <c r="N89" t="s">
        <v>193</v>
      </c>
      <c r="O89" t="s">
        <v>193</v>
      </c>
      <c r="S89">
        <f>COUNTA(Table2022[[#This Row],[Thermal Cycling]:[PAN Performance (2020-)]])</f>
        <v>4</v>
      </c>
      <c r="T89" t="s">
        <v>493</v>
      </c>
      <c r="U89" t="s">
        <v>481</v>
      </c>
      <c r="X89" t="s">
        <v>30</v>
      </c>
      <c r="Y89" t="s">
        <v>30</v>
      </c>
    </row>
    <row r="90" spans="1:27" x14ac:dyDescent="0.3">
      <c r="A90" t="s">
        <v>146</v>
      </c>
      <c r="B90" t="s">
        <v>145</v>
      </c>
      <c r="C90" t="s">
        <v>34</v>
      </c>
      <c r="D90">
        <v>505</v>
      </c>
      <c r="E90">
        <v>550</v>
      </c>
      <c r="F90" t="s">
        <v>28</v>
      </c>
      <c r="G90" t="s">
        <v>13</v>
      </c>
      <c r="H90">
        <v>144</v>
      </c>
      <c r="I90" t="s">
        <v>29</v>
      </c>
      <c r="J90">
        <v>182</v>
      </c>
      <c r="K90" t="s">
        <v>193</v>
      </c>
      <c r="L90" t="s">
        <v>193</v>
      </c>
      <c r="M90" t="s">
        <v>193</v>
      </c>
      <c r="N90" t="s">
        <v>193</v>
      </c>
      <c r="O90" t="s">
        <v>193</v>
      </c>
      <c r="P90" t="s">
        <v>193</v>
      </c>
      <c r="S90">
        <f>COUNTA(Table2022[[#This Row],[Thermal Cycling]:[PAN Performance (2020-)]])</f>
        <v>6</v>
      </c>
      <c r="T90" t="s">
        <v>458</v>
      </c>
      <c r="U90" t="s">
        <v>461</v>
      </c>
      <c r="X90" t="s">
        <v>30</v>
      </c>
      <c r="Y90" t="s">
        <v>30</v>
      </c>
    </row>
    <row r="91" spans="1:27" x14ac:dyDescent="0.3">
      <c r="A91" t="s">
        <v>147</v>
      </c>
      <c r="B91" t="s">
        <v>145</v>
      </c>
      <c r="C91" t="s">
        <v>46</v>
      </c>
      <c r="D91">
        <v>405</v>
      </c>
      <c r="E91">
        <v>450</v>
      </c>
      <c r="F91" t="s">
        <v>28</v>
      </c>
      <c r="G91" t="s">
        <v>13</v>
      </c>
      <c r="H91">
        <v>120</v>
      </c>
      <c r="I91" t="s">
        <v>29</v>
      </c>
      <c r="J91">
        <v>182</v>
      </c>
      <c r="K91" t="s">
        <v>193</v>
      </c>
      <c r="L91" t="s">
        <v>193</v>
      </c>
      <c r="M91" t="s">
        <v>193</v>
      </c>
      <c r="N91" t="s">
        <v>193</v>
      </c>
      <c r="O91" t="s">
        <v>193</v>
      </c>
      <c r="S91">
        <f>COUNTA(Table2022[[#This Row],[Thermal Cycling]:[PAN Performance (2020-)]])</f>
        <v>5</v>
      </c>
      <c r="T91" t="s">
        <v>458</v>
      </c>
      <c r="U91" t="s">
        <v>461</v>
      </c>
      <c r="X91" t="s">
        <v>30</v>
      </c>
      <c r="Y91" t="s">
        <v>30</v>
      </c>
    </row>
    <row r="92" spans="1:27" x14ac:dyDescent="0.3">
      <c r="A92" t="s">
        <v>149</v>
      </c>
      <c r="B92" t="s">
        <v>150</v>
      </c>
      <c r="C92" t="s">
        <v>46</v>
      </c>
      <c r="D92">
        <v>405</v>
      </c>
      <c r="E92">
        <v>450</v>
      </c>
      <c r="F92" t="s">
        <v>32</v>
      </c>
      <c r="G92" t="s">
        <v>13</v>
      </c>
      <c r="H92">
        <v>120</v>
      </c>
      <c r="I92" t="s">
        <v>29</v>
      </c>
      <c r="J92">
        <v>182</v>
      </c>
      <c r="K92" t="s">
        <v>193</v>
      </c>
      <c r="M92" t="s">
        <v>193</v>
      </c>
      <c r="N92" t="s">
        <v>193</v>
      </c>
      <c r="O92" t="s">
        <v>193</v>
      </c>
      <c r="S92">
        <f>COUNTA(Table2022[[#This Row],[Thermal Cycling]:[PAN Performance (2020-)]])</f>
        <v>4</v>
      </c>
      <c r="T92" t="s">
        <v>148</v>
      </c>
      <c r="X92" t="s">
        <v>30</v>
      </c>
    </row>
    <row r="93" spans="1:27" x14ac:dyDescent="0.3">
      <c r="A93" t="s">
        <v>151</v>
      </c>
      <c r="B93" t="s">
        <v>150</v>
      </c>
      <c r="C93" t="s">
        <v>46</v>
      </c>
      <c r="D93">
        <v>405</v>
      </c>
      <c r="E93">
        <v>450</v>
      </c>
      <c r="F93" t="s">
        <v>32</v>
      </c>
      <c r="G93" t="s">
        <v>13</v>
      </c>
      <c r="H93">
        <v>120</v>
      </c>
      <c r="I93" t="s">
        <v>29</v>
      </c>
      <c r="J93">
        <v>182</v>
      </c>
      <c r="K93" t="s">
        <v>193</v>
      </c>
      <c r="M93" t="s">
        <v>193</v>
      </c>
      <c r="N93" t="s">
        <v>193</v>
      </c>
      <c r="O93" t="s">
        <v>193</v>
      </c>
      <c r="S93">
        <f>COUNTA(Table2022[[#This Row],[Thermal Cycling]:[PAN Performance (2020-)]])</f>
        <v>4</v>
      </c>
      <c r="T93" t="s">
        <v>148</v>
      </c>
      <c r="X93" t="s">
        <v>30</v>
      </c>
    </row>
    <row r="94" spans="1:27" x14ac:dyDescent="0.3">
      <c r="A94" t="s">
        <v>152</v>
      </c>
      <c r="B94" t="s">
        <v>150</v>
      </c>
      <c r="C94" t="s">
        <v>46</v>
      </c>
      <c r="D94">
        <v>405</v>
      </c>
      <c r="E94">
        <v>450</v>
      </c>
      <c r="F94" t="s">
        <v>32</v>
      </c>
      <c r="G94" t="s">
        <v>13</v>
      </c>
      <c r="H94">
        <v>144</v>
      </c>
      <c r="I94" t="s">
        <v>29</v>
      </c>
      <c r="J94">
        <v>182</v>
      </c>
      <c r="K94" t="s">
        <v>193</v>
      </c>
      <c r="M94" t="s">
        <v>193</v>
      </c>
      <c r="N94" t="s">
        <v>193</v>
      </c>
      <c r="O94" t="s">
        <v>193</v>
      </c>
      <c r="S94">
        <f>COUNTA(Table2022[[#This Row],[Thermal Cycling]:[PAN Performance (2020-)]])</f>
        <v>4</v>
      </c>
      <c r="T94" t="s">
        <v>148</v>
      </c>
      <c r="X94" t="s">
        <v>30</v>
      </c>
    </row>
    <row r="95" spans="1:27" x14ac:dyDescent="0.3">
      <c r="A95" t="s">
        <v>154</v>
      </c>
      <c r="B95" t="s">
        <v>153</v>
      </c>
      <c r="C95" t="s">
        <v>10</v>
      </c>
      <c r="D95">
        <v>305</v>
      </c>
      <c r="E95">
        <v>350</v>
      </c>
      <c r="F95" t="s">
        <v>28</v>
      </c>
      <c r="G95" t="s">
        <v>13</v>
      </c>
      <c r="H95">
        <v>144</v>
      </c>
      <c r="I95" t="s">
        <v>29</v>
      </c>
      <c r="J95">
        <v>158.75</v>
      </c>
      <c r="K95" t="s">
        <v>193</v>
      </c>
      <c r="L95" t="s">
        <v>193</v>
      </c>
      <c r="M95" t="s">
        <v>193</v>
      </c>
      <c r="N95" t="s">
        <v>193</v>
      </c>
      <c r="O95" t="s">
        <v>193</v>
      </c>
      <c r="S95">
        <f>COUNTA(Table2022[[#This Row],[Thermal Cycling]:[PAN Performance (2020-)]])</f>
        <v>5</v>
      </c>
      <c r="T95" t="s">
        <v>494</v>
      </c>
      <c r="U95" t="s">
        <v>451</v>
      </c>
      <c r="X95" t="s">
        <v>440</v>
      </c>
      <c r="Y95" t="s">
        <v>30</v>
      </c>
    </row>
    <row r="96" spans="1:27" x14ac:dyDescent="0.3">
      <c r="A96" t="s">
        <v>155</v>
      </c>
      <c r="B96" t="s">
        <v>153</v>
      </c>
      <c r="C96" t="s">
        <v>12</v>
      </c>
      <c r="D96">
        <v>355</v>
      </c>
      <c r="E96">
        <v>400</v>
      </c>
      <c r="F96" t="s">
        <v>28</v>
      </c>
      <c r="G96" t="s">
        <v>13</v>
      </c>
      <c r="H96">
        <v>144</v>
      </c>
      <c r="I96" t="s">
        <v>29</v>
      </c>
      <c r="J96">
        <v>158.75</v>
      </c>
      <c r="K96" t="s">
        <v>193</v>
      </c>
      <c r="L96" t="s">
        <v>193</v>
      </c>
      <c r="M96" t="s">
        <v>193</v>
      </c>
      <c r="N96" t="s">
        <v>193</v>
      </c>
      <c r="O96" t="s">
        <v>193</v>
      </c>
      <c r="S96">
        <f>COUNTA(Table2022[[#This Row],[Thermal Cycling]:[PAN Performance (2020-)]])</f>
        <v>5</v>
      </c>
      <c r="T96" t="s">
        <v>494</v>
      </c>
      <c r="U96" t="s">
        <v>451</v>
      </c>
      <c r="X96" t="s">
        <v>440</v>
      </c>
      <c r="Y96" t="s">
        <v>30</v>
      </c>
    </row>
    <row r="97" spans="1:26" x14ac:dyDescent="0.3">
      <c r="A97" t="s">
        <v>157</v>
      </c>
      <c r="B97" t="s">
        <v>153</v>
      </c>
      <c r="C97" t="s">
        <v>31</v>
      </c>
      <c r="D97">
        <v>455</v>
      </c>
      <c r="E97">
        <v>500</v>
      </c>
      <c r="F97" t="s">
        <v>28</v>
      </c>
      <c r="G97" t="s">
        <v>13</v>
      </c>
      <c r="H97">
        <v>132</v>
      </c>
      <c r="I97" t="s">
        <v>29</v>
      </c>
      <c r="J97">
        <v>182</v>
      </c>
      <c r="L97" t="s">
        <v>193</v>
      </c>
      <c r="N97" t="s">
        <v>193</v>
      </c>
      <c r="O97" t="s">
        <v>193</v>
      </c>
      <c r="P97" t="s">
        <v>193</v>
      </c>
      <c r="S97">
        <f>COUNTA(Table2022[[#This Row],[Thermal Cycling]:[PAN Performance (2020-)]])</f>
        <v>4</v>
      </c>
      <c r="T97" t="s">
        <v>494</v>
      </c>
      <c r="U97" t="s">
        <v>451</v>
      </c>
      <c r="X97" t="s">
        <v>440</v>
      </c>
      <c r="Y97" t="s">
        <v>30</v>
      </c>
    </row>
    <row r="98" spans="1:26" x14ac:dyDescent="0.3">
      <c r="A98" t="s">
        <v>158</v>
      </c>
      <c r="B98" t="s">
        <v>153</v>
      </c>
      <c r="C98" t="s">
        <v>34</v>
      </c>
      <c r="D98">
        <v>505</v>
      </c>
      <c r="E98">
        <v>550</v>
      </c>
      <c r="F98" t="s">
        <v>28</v>
      </c>
      <c r="G98" t="s">
        <v>13</v>
      </c>
      <c r="H98">
        <v>144</v>
      </c>
      <c r="I98" t="s">
        <v>29</v>
      </c>
      <c r="J98">
        <v>182</v>
      </c>
      <c r="L98" t="s">
        <v>193</v>
      </c>
      <c r="N98" t="s">
        <v>193</v>
      </c>
      <c r="O98" t="s">
        <v>193</v>
      </c>
      <c r="S98">
        <f>COUNTA(Table2022[[#This Row],[Thermal Cycling]:[PAN Performance (2020-)]])</f>
        <v>3</v>
      </c>
      <c r="T98" t="s">
        <v>494</v>
      </c>
      <c r="U98" t="s">
        <v>451</v>
      </c>
      <c r="X98" t="s">
        <v>440</v>
      </c>
      <c r="Y98" t="s">
        <v>30</v>
      </c>
    </row>
    <row r="99" spans="1:26" x14ac:dyDescent="0.3">
      <c r="A99" t="s">
        <v>159</v>
      </c>
      <c r="B99" t="s">
        <v>153</v>
      </c>
      <c r="C99" t="s">
        <v>27</v>
      </c>
      <c r="D99">
        <v>555</v>
      </c>
      <c r="E99">
        <v>600</v>
      </c>
      <c r="F99" t="s">
        <v>28</v>
      </c>
      <c r="G99" t="s">
        <v>13</v>
      </c>
      <c r="H99">
        <v>156</v>
      </c>
      <c r="I99" t="s">
        <v>29</v>
      </c>
      <c r="J99">
        <v>182</v>
      </c>
      <c r="L99" t="s">
        <v>193</v>
      </c>
      <c r="N99" t="s">
        <v>193</v>
      </c>
      <c r="O99" t="s">
        <v>193</v>
      </c>
      <c r="S99">
        <f>COUNTA(Table2022[[#This Row],[Thermal Cycling]:[PAN Performance (2020-)]])</f>
        <v>3</v>
      </c>
      <c r="T99" t="s">
        <v>494</v>
      </c>
      <c r="U99" t="s">
        <v>451</v>
      </c>
      <c r="X99" t="s">
        <v>440</v>
      </c>
      <c r="Y99" t="s">
        <v>30</v>
      </c>
    </row>
    <row r="100" spans="1:26" x14ac:dyDescent="0.3">
      <c r="A100" t="s">
        <v>156</v>
      </c>
      <c r="B100" t="s">
        <v>153</v>
      </c>
      <c r="C100" t="s">
        <v>46</v>
      </c>
      <c r="D100">
        <v>405</v>
      </c>
      <c r="E100">
        <v>450</v>
      </c>
      <c r="F100" t="s">
        <v>28</v>
      </c>
      <c r="G100" t="s">
        <v>13</v>
      </c>
      <c r="H100">
        <v>120</v>
      </c>
      <c r="I100" t="s">
        <v>29</v>
      </c>
      <c r="J100">
        <v>182</v>
      </c>
      <c r="N100" t="s">
        <v>193</v>
      </c>
      <c r="O100" t="s">
        <v>193</v>
      </c>
      <c r="S100">
        <f>COUNTA(Table2022[[#This Row],[Thermal Cycling]:[PAN Performance (2020-)]])</f>
        <v>2</v>
      </c>
      <c r="T100" t="s">
        <v>494</v>
      </c>
      <c r="U100" t="s">
        <v>451</v>
      </c>
      <c r="X100" t="s">
        <v>440</v>
      </c>
      <c r="Y100" t="s">
        <v>30</v>
      </c>
    </row>
    <row r="101" spans="1:26" x14ac:dyDescent="0.3">
      <c r="A101" t="s">
        <v>169</v>
      </c>
      <c r="B101" t="s">
        <v>160</v>
      </c>
      <c r="C101" t="s">
        <v>31</v>
      </c>
      <c r="D101">
        <v>455</v>
      </c>
      <c r="E101">
        <v>500</v>
      </c>
      <c r="F101" t="s">
        <v>28</v>
      </c>
      <c r="G101" t="s">
        <v>13</v>
      </c>
      <c r="H101">
        <v>252</v>
      </c>
      <c r="I101" t="s">
        <v>163</v>
      </c>
      <c r="J101">
        <v>158.75</v>
      </c>
      <c r="K101" t="s">
        <v>193</v>
      </c>
      <c r="L101" t="s">
        <v>193</v>
      </c>
      <c r="M101" t="s">
        <v>193</v>
      </c>
      <c r="N101" t="s">
        <v>193</v>
      </c>
      <c r="O101" t="s">
        <v>193</v>
      </c>
      <c r="S101">
        <f>COUNTA(Table2022[[#This Row],[Thermal Cycling]:[PAN Performance (2020-)]])</f>
        <v>5</v>
      </c>
      <c r="T101" t="s">
        <v>494</v>
      </c>
      <c r="U101" t="s">
        <v>461</v>
      </c>
      <c r="V101" t="s">
        <v>467</v>
      </c>
      <c r="X101" t="s">
        <v>440</v>
      </c>
      <c r="Y101" t="s">
        <v>30</v>
      </c>
      <c r="Z101" t="s">
        <v>45</v>
      </c>
    </row>
    <row r="102" spans="1:26" x14ac:dyDescent="0.3">
      <c r="A102" t="s">
        <v>170</v>
      </c>
      <c r="B102" t="s">
        <v>160</v>
      </c>
      <c r="C102" t="s">
        <v>34</v>
      </c>
      <c r="D102">
        <v>505</v>
      </c>
      <c r="E102">
        <v>550</v>
      </c>
      <c r="F102" t="s">
        <v>28</v>
      </c>
      <c r="G102" t="s">
        <v>13</v>
      </c>
      <c r="H102">
        <v>110</v>
      </c>
      <c r="I102" t="s">
        <v>29</v>
      </c>
      <c r="J102">
        <v>210</v>
      </c>
      <c r="K102" t="s">
        <v>193</v>
      </c>
      <c r="L102" t="s">
        <v>193</v>
      </c>
      <c r="M102" t="s">
        <v>193</v>
      </c>
      <c r="N102" t="s">
        <v>193</v>
      </c>
      <c r="O102" t="s">
        <v>193</v>
      </c>
      <c r="S102">
        <f>COUNTA(Table2022[[#This Row],[Thermal Cycling]:[PAN Performance (2020-)]])</f>
        <v>5</v>
      </c>
      <c r="T102" t="s">
        <v>494</v>
      </c>
      <c r="U102" t="s">
        <v>461</v>
      </c>
      <c r="V102" t="s">
        <v>467</v>
      </c>
      <c r="X102" t="s">
        <v>440</v>
      </c>
      <c r="Y102" t="s">
        <v>30</v>
      </c>
      <c r="Z102" t="s">
        <v>45</v>
      </c>
    </row>
    <row r="103" spans="1:26" x14ac:dyDescent="0.3">
      <c r="A103" t="s">
        <v>171</v>
      </c>
      <c r="B103" t="s">
        <v>160</v>
      </c>
      <c r="C103" t="s">
        <v>33</v>
      </c>
      <c r="D103">
        <v>605</v>
      </c>
      <c r="F103" t="s">
        <v>28</v>
      </c>
      <c r="G103" t="s">
        <v>13</v>
      </c>
      <c r="H103">
        <v>132</v>
      </c>
      <c r="I103" t="s">
        <v>29</v>
      </c>
      <c r="J103">
        <v>210</v>
      </c>
      <c r="K103" t="s">
        <v>193</v>
      </c>
      <c r="L103" t="s">
        <v>193</v>
      </c>
      <c r="M103" t="s">
        <v>193</v>
      </c>
      <c r="N103" t="s">
        <v>193</v>
      </c>
      <c r="O103" t="s">
        <v>193</v>
      </c>
      <c r="S103">
        <f>COUNTA(Table2022[[#This Row],[Thermal Cycling]:[PAN Performance (2020-)]])</f>
        <v>5</v>
      </c>
      <c r="T103" t="s">
        <v>494</v>
      </c>
      <c r="U103" t="s">
        <v>461</v>
      </c>
      <c r="V103" t="s">
        <v>467</v>
      </c>
      <c r="X103" t="s">
        <v>440</v>
      </c>
      <c r="Y103" t="s">
        <v>30</v>
      </c>
      <c r="Z103" t="s">
        <v>45</v>
      </c>
    </row>
    <row r="104" spans="1:26" x14ac:dyDescent="0.3">
      <c r="A104" t="s">
        <v>161</v>
      </c>
      <c r="B104" t="s">
        <v>160</v>
      </c>
      <c r="C104" t="s">
        <v>12</v>
      </c>
      <c r="D104">
        <v>355</v>
      </c>
      <c r="E104">
        <v>400</v>
      </c>
      <c r="F104" t="s">
        <v>32</v>
      </c>
      <c r="G104" t="s">
        <v>13</v>
      </c>
      <c r="H104">
        <v>132</v>
      </c>
      <c r="I104" t="s">
        <v>29</v>
      </c>
      <c r="J104">
        <v>158.75</v>
      </c>
      <c r="K104" t="s">
        <v>193</v>
      </c>
      <c r="M104" t="s">
        <v>193</v>
      </c>
      <c r="N104" t="s">
        <v>193</v>
      </c>
      <c r="O104" t="s">
        <v>193</v>
      </c>
      <c r="S104">
        <f>COUNTA(Table2022[[#This Row],[Thermal Cycling]:[PAN Performance (2020-)]])</f>
        <v>4</v>
      </c>
      <c r="T104" t="s">
        <v>494</v>
      </c>
      <c r="U104" t="s">
        <v>461</v>
      </c>
      <c r="V104" t="s">
        <v>467</v>
      </c>
      <c r="X104" t="s">
        <v>440</v>
      </c>
      <c r="Y104" t="s">
        <v>30</v>
      </c>
      <c r="Z104" t="s">
        <v>45</v>
      </c>
    </row>
    <row r="105" spans="1:26" x14ac:dyDescent="0.3">
      <c r="A105" t="s">
        <v>162</v>
      </c>
      <c r="B105" t="s">
        <v>160</v>
      </c>
      <c r="C105" t="s">
        <v>12</v>
      </c>
      <c r="D105">
        <v>355</v>
      </c>
      <c r="E105">
        <v>400</v>
      </c>
      <c r="F105" t="s">
        <v>32</v>
      </c>
      <c r="G105" t="s">
        <v>13</v>
      </c>
      <c r="H105">
        <v>120</v>
      </c>
      <c r="I105" t="s">
        <v>163</v>
      </c>
      <c r="J105">
        <v>210</v>
      </c>
      <c r="K105" t="s">
        <v>193</v>
      </c>
      <c r="M105" t="s">
        <v>193</v>
      </c>
      <c r="N105" t="s">
        <v>193</v>
      </c>
      <c r="O105" t="s">
        <v>193</v>
      </c>
      <c r="S105">
        <f>COUNTA(Table2022[[#This Row],[Thermal Cycling]:[PAN Performance (2020-)]])</f>
        <v>4</v>
      </c>
      <c r="T105" t="s">
        <v>494</v>
      </c>
      <c r="U105" t="s">
        <v>461</v>
      </c>
      <c r="V105" t="s">
        <v>467</v>
      </c>
      <c r="X105" t="s">
        <v>440</v>
      </c>
      <c r="Y105" t="s">
        <v>30</v>
      </c>
      <c r="Z105" t="s">
        <v>45</v>
      </c>
    </row>
    <row r="106" spans="1:26" x14ac:dyDescent="0.3">
      <c r="A106" t="s">
        <v>164</v>
      </c>
      <c r="B106" t="s">
        <v>160</v>
      </c>
      <c r="C106" t="s">
        <v>12</v>
      </c>
      <c r="D106">
        <v>355</v>
      </c>
      <c r="E106">
        <v>400</v>
      </c>
      <c r="F106" t="s">
        <v>32</v>
      </c>
      <c r="G106" t="s">
        <v>13</v>
      </c>
      <c r="H106">
        <v>120</v>
      </c>
      <c r="I106" t="s">
        <v>163</v>
      </c>
      <c r="J106">
        <v>210</v>
      </c>
      <c r="K106" t="s">
        <v>193</v>
      </c>
      <c r="M106" t="s">
        <v>193</v>
      </c>
      <c r="N106" t="s">
        <v>193</v>
      </c>
      <c r="O106" t="s">
        <v>193</v>
      </c>
      <c r="S106">
        <f>COUNTA(Table2022[[#This Row],[Thermal Cycling]:[PAN Performance (2020-)]])</f>
        <v>4</v>
      </c>
      <c r="T106" t="s">
        <v>494</v>
      </c>
      <c r="U106" t="s">
        <v>461</v>
      </c>
      <c r="V106" t="s">
        <v>467</v>
      </c>
      <c r="X106" t="s">
        <v>440</v>
      </c>
      <c r="Y106" t="s">
        <v>30</v>
      </c>
      <c r="Z106" t="s">
        <v>45</v>
      </c>
    </row>
    <row r="107" spans="1:26" x14ac:dyDescent="0.3">
      <c r="A107" t="s">
        <v>166</v>
      </c>
      <c r="B107" t="s">
        <v>160</v>
      </c>
      <c r="C107" t="s">
        <v>31</v>
      </c>
      <c r="D107">
        <v>455</v>
      </c>
      <c r="E107">
        <v>500</v>
      </c>
      <c r="F107" t="s">
        <v>32</v>
      </c>
      <c r="G107" t="s">
        <v>13</v>
      </c>
      <c r="H107">
        <v>252</v>
      </c>
      <c r="I107" t="s">
        <v>163</v>
      </c>
      <c r="J107">
        <v>158.75</v>
      </c>
      <c r="K107" t="s">
        <v>193</v>
      </c>
      <c r="M107" t="s">
        <v>193</v>
      </c>
      <c r="N107" t="s">
        <v>193</v>
      </c>
      <c r="O107" t="s">
        <v>193</v>
      </c>
      <c r="S107">
        <f>COUNTA(Table2022[[#This Row],[Thermal Cycling]:[PAN Performance (2020-)]])</f>
        <v>4</v>
      </c>
      <c r="T107" t="s">
        <v>494</v>
      </c>
      <c r="U107" t="s">
        <v>461</v>
      </c>
      <c r="V107" t="s">
        <v>467</v>
      </c>
      <c r="X107" t="s">
        <v>440</v>
      </c>
      <c r="Y107" t="s">
        <v>30</v>
      </c>
      <c r="Z107" t="s">
        <v>45</v>
      </c>
    </row>
    <row r="108" spans="1:26" x14ac:dyDescent="0.3">
      <c r="A108" t="s">
        <v>172</v>
      </c>
      <c r="B108" t="s">
        <v>160</v>
      </c>
      <c r="C108" t="s">
        <v>27</v>
      </c>
      <c r="D108">
        <v>555</v>
      </c>
      <c r="E108">
        <v>600</v>
      </c>
      <c r="F108" t="s">
        <v>28</v>
      </c>
      <c r="G108" t="s">
        <v>13</v>
      </c>
      <c r="H108">
        <v>120</v>
      </c>
      <c r="I108" t="s">
        <v>29</v>
      </c>
      <c r="J108">
        <v>210</v>
      </c>
      <c r="K108" t="s">
        <v>193</v>
      </c>
      <c r="L108" t="s">
        <v>193</v>
      </c>
      <c r="N108" t="s">
        <v>193</v>
      </c>
      <c r="O108" t="s">
        <v>193</v>
      </c>
      <c r="S108">
        <f>COUNTA(Table2022[[#This Row],[Thermal Cycling]:[PAN Performance (2020-)]])</f>
        <v>4</v>
      </c>
      <c r="T108" t="s">
        <v>494</v>
      </c>
      <c r="U108" t="s">
        <v>461</v>
      </c>
      <c r="V108" t="s">
        <v>467</v>
      </c>
      <c r="X108" t="s">
        <v>440</v>
      </c>
      <c r="Y108" t="s">
        <v>30</v>
      </c>
      <c r="Z108" t="s">
        <v>45</v>
      </c>
    </row>
    <row r="109" spans="1:26" x14ac:dyDescent="0.3">
      <c r="A109" t="s">
        <v>165</v>
      </c>
      <c r="B109" t="s">
        <v>160</v>
      </c>
      <c r="C109" t="s">
        <v>46</v>
      </c>
      <c r="D109">
        <v>405</v>
      </c>
      <c r="E109">
        <v>450</v>
      </c>
      <c r="F109" t="s">
        <v>32</v>
      </c>
      <c r="G109" t="s">
        <v>13</v>
      </c>
      <c r="H109">
        <v>144</v>
      </c>
      <c r="I109" t="s">
        <v>29</v>
      </c>
      <c r="J109">
        <v>158.75</v>
      </c>
      <c r="K109" t="s">
        <v>193</v>
      </c>
      <c r="M109" t="s">
        <v>193</v>
      </c>
      <c r="O109" t="s">
        <v>193</v>
      </c>
      <c r="S109">
        <f>COUNTA(Table2022[[#This Row],[Thermal Cycling]:[PAN Performance (2020-)]])</f>
        <v>3</v>
      </c>
      <c r="T109" t="s">
        <v>494</v>
      </c>
      <c r="U109" t="s">
        <v>461</v>
      </c>
      <c r="V109" t="s">
        <v>467</v>
      </c>
      <c r="X109" t="s">
        <v>440</v>
      </c>
      <c r="Y109" t="s">
        <v>30</v>
      </c>
      <c r="Z109" t="s">
        <v>45</v>
      </c>
    </row>
    <row r="110" spans="1:26" x14ac:dyDescent="0.3">
      <c r="A110" t="s">
        <v>167</v>
      </c>
      <c r="B110" t="s">
        <v>160</v>
      </c>
      <c r="C110" t="s">
        <v>34</v>
      </c>
      <c r="D110">
        <v>505</v>
      </c>
      <c r="E110">
        <v>550</v>
      </c>
      <c r="F110" t="s">
        <v>32</v>
      </c>
      <c r="G110" t="s">
        <v>13</v>
      </c>
      <c r="H110">
        <v>110</v>
      </c>
      <c r="I110" t="s">
        <v>29</v>
      </c>
      <c r="J110">
        <v>210</v>
      </c>
      <c r="M110" t="s">
        <v>193</v>
      </c>
      <c r="O110" t="s">
        <v>193</v>
      </c>
      <c r="S110">
        <f>COUNTA(Table2022[[#This Row],[Thermal Cycling]:[PAN Performance (2020-)]])</f>
        <v>2</v>
      </c>
      <c r="T110" t="s">
        <v>494</v>
      </c>
      <c r="U110" t="s">
        <v>461</v>
      </c>
      <c r="V110" t="s">
        <v>467</v>
      </c>
      <c r="X110" t="s">
        <v>440</v>
      </c>
      <c r="Y110" t="s">
        <v>30</v>
      </c>
      <c r="Z110" t="s">
        <v>45</v>
      </c>
    </row>
    <row r="111" spans="1:26" x14ac:dyDescent="0.3">
      <c r="A111" t="s">
        <v>168</v>
      </c>
      <c r="B111" t="s">
        <v>160</v>
      </c>
      <c r="C111" t="s">
        <v>33</v>
      </c>
      <c r="D111">
        <v>605</v>
      </c>
      <c r="F111" t="s">
        <v>32</v>
      </c>
      <c r="G111" t="s">
        <v>13</v>
      </c>
      <c r="H111">
        <v>132</v>
      </c>
      <c r="I111" t="s">
        <v>29</v>
      </c>
      <c r="J111">
        <v>210</v>
      </c>
      <c r="O111" t="s">
        <v>193</v>
      </c>
      <c r="S111">
        <f>COUNTA(Table2022[[#This Row],[Thermal Cycling]:[PAN Performance (2020-)]])</f>
        <v>1</v>
      </c>
      <c r="T111" t="s">
        <v>494</v>
      </c>
      <c r="U111" t="s">
        <v>461</v>
      </c>
      <c r="V111" t="s">
        <v>467</v>
      </c>
      <c r="X111" t="s">
        <v>440</v>
      </c>
      <c r="Y111" t="s">
        <v>30</v>
      </c>
      <c r="Z111" t="s">
        <v>45</v>
      </c>
    </row>
    <row r="112" spans="1:26" x14ac:dyDescent="0.3">
      <c r="A112" t="s">
        <v>173</v>
      </c>
      <c r="B112" t="s">
        <v>160</v>
      </c>
      <c r="C112" t="s">
        <v>27</v>
      </c>
      <c r="D112">
        <v>555</v>
      </c>
      <c r="E112">
        <v>600</v>
      </c>
      <c r="F112" t="s">
        <v>32</v>
      </c>
      <c r="G112" t="s">
        <v>13</v>
      </c>
      <c r="H112">
        <v>120</v>
      </c>
      <c r="I112" t="s">
        <v>29</v>
      </c>
      <c r="J112">
        <v>210</v>
      </c>
      <c r="O112" t="s">
        <v>193</v>
      </c>
      <c r="S112">
        <f>COUNTA(Table2022[[#This Row],[Thermal Cycling]:[PAN Performance (2020-)]])</f>
        <v>1</v>
      </c>
      <c r="T112" t="s">
        <v>494</v>
      </c>
      <c r="U112" t="s">
        <v>461</v>
      </c>
      <c r="V112" t="s">
        <v>467</v>
      </c>
      <c r="X112" t="s">
        <v>440</v>
      </c>
      <c r="Y112" t="s">
        <v>30</v>
      </c>
      <c r="Z112" t="s">
        <v>45</v>
      </c>
    </row>
    <row r="113" spans="1:25" x14ac:dyDescent="0.3">
      <c r="A113" t="s">
        <v>176</v>
      </c>
      <c r="B113" t="s">
        <v>174</v>
      </c>
      <c r="C113" t="s">
        <v>12</v>
      </c>
      <c r="D113">
        <v>355</v>
      </c>
      <c r="E113">
        <v>400</v>
      </c>
      <c r="F113" t="s">
        <v>11</v>
      </c>
      <c r="G113" t="s">
        <v>13</v>
      </c>
      <c r="H113">
        <v>120</v>
      </c>
      <c r="I113" t="s">
        <v>29</v>
      </c>
      <c r="J113">
        <v>166</v>
      </c>
      <c r="L113" t="s">
        <v>193</v>
      </c>
      <c r="N113" t="s">
        <v>193</v>
      </c>
      <c r="O113" t="s">
        <v>193</v>
      </c>
      <c r="S113">
        <f>COUNTA(Table2022[[#This Row],[Thermal Cycling]:[PAN Performance (2020-)]])</f>
        <v>3</v>
      </c>
      <c r="T113" t="s">
        <v>175</v>
      </c>
      <c r="X113" t="s">
        <v>16</v>
      </c>
    </row>
    <row r="114" spans="1:25" x14ac:dyDescent="0.3">
      <c r="A114" t="s">
        <v>177</v>
      </c>
      <c r="B114" t="s">
        <v>174</v>
      </c>
      <c r="C114" t="s">
        <v>46</v>
      </c>
      <c r="D114">
        <v>405</v>
      </c>
      <c r="E114">
        <v>450</v>
      </c>
      <c r="F114" t="s">
        <v>11</v>
      </c>
      <c r="G114" t="s">
        <v>13</v>
      </c>
      <c r="H114">
        <v>144</v>
      </c>
      <c r="I114" t="s">
        <v>29</v>
      </c>
      <c r="J114">
        <v>166</v>
      </c>
      <c r="L114" t="s">
        <v>193</v>
      </c>
      <c r="N114" t="s">
        <v>193</v>
      </c>
      <c r="O114" t="s">
        <v>193</v>
      </c>
      <c r="S114">
        <f>COUNTA(Table2022[[#This Row],[Thermal Cycling]:[PAN Performance (2020-)]])</f>
        <v>3</v>
      </c>
      <c r="T114" t="s">
        <v>175</v>
      </c>
      <c r="X114" t="s">
        <v>16</v>
      </c>
    </row>
    <row r="115" spans="1:25" x14ac:dyDescent="0.3">
      <c r="A115" t="s">
        <v>178</v>
      </c>
      <c r="B115" t="s">
        <v>174</v>
      </c>
      <c r="C115" t="s">
        <v>31</v>
      </c>
      <c r="D115">
        <v>455</v>
      </c>
      <c r="E115">
        <v>500</v>
      </c>
      <c r="F115" t="s">
        <v>11</v>
      </c>
      <c r="G115" t="s">
        <v>13</v>
      </c>
      <c r="H115">
        <v>156</v>
      </c>
      <c r="I115" t="s">
        <v>29</v>
      </c>
      <c r="J115">
        <v>166</v>
      </c>
      <c r="L115" t="s">
        <v>193</v>
      </c>
      <c r="N115" t="s">
        <v>193</v>
      </c>
      <c r="O115" t="s">
        <v>193</v>
      </c>
      <c r="S115">
        <f>COUNTA(Table2022[[#This Row],[Thermal Cycling]:[PAN Performance (2020-)]])</f>
        <v>3</v>
      </c>
      <c r="T115" t="s">
        <v>175</v>
      </c>
      <c r="X115" t="s">
        <v>16</v>
      </c>
    </row>
    <row r="116" spans="1:25" x14ac:dyDescent="0.3">
      <c r="A116" t="s">
        <v>180</v>
      </c>
      <c r="B116" t="s">
        <v>179</v>
      </c>
      <c r="C116" t="s">
        <v>12</v>
      </c>
      <c r="D116">
        <v>355</v>
      </c>
      <c r="E116">
        <v>400</v>
      </c>
      <c r="F116" t="s">
        <v>32</v>
      </c>
      <c r="G116" t="s">
        <v>13</v>
      </c>
      <c r="H116">
        <v>120</v>
      </c>
      <c r="I116" t="s">
        <v>29</v>
      </c>
      <c r="J116">
        <v>166</v>
      </c>
      <c r="K116" t="s">
        <v>193</v>
      </c>
      <c r="O116" t="s">
        <v>193</v>
      </c>
      <c r="S116">
        <f>COUNTA(Table2022[[#This Row],[Thermal Cycling]:[PAN Performance (2020-)]])</f>
        <v>2</v>
      </c>
      <c r="T116" t="s">
        <v>495</v>
      </c>
      <c r="U116" t="s">
        <v>496</v>
      </c>
      <c r="X116" t="s">
        <v>45</v>
      </c>
      <c r="Y116" t="s">
        <v>45</v>
      </c>
    </row>
    <row r="117" spans="1:25" x14ac:dyDescent="0.3">
      <c r="A117" t="s">
        <v>181</v>
      </c>
      <c r="B117" t="s">
        <v>179</v>
      </c>
      <c r="C117" t="s">
        <v>46</v>
      </c>
      <c r="D117">
        <v>405</v>
      </c>
      <c r="E117">
        <v>450</v>
      </c>
      <c r="F117" t="s">
        <v>32</v>
      </c>
      <c r="G117" t="s">
        <v>13</v>
      </c>
      <c r="H117">
        <v>144</v>
      </c>
      <c r="I117" t="s">
        <v>29</v>
      </c>
      <c r="J117">
        <v>166</v>
      </c>
      <c r="K117" t="s">
        <v>193</v>
      </c>
      <c r="O117" t="s">
        <v>193</v>
      </c>
      <c r="S117">
        <f>COUNTA(Table2022[[#This Row],[Thermal Cycling]:[PAN Performance (2020-)]])</f>
        <v>2</v>
      </c>
      <c r="T117" t="s">
        <v>495</v>
      </c>
      <c r="U117" t="s">
        <v>496</v>
      </c>
      <c r="X117" t="s">
        <v>45</v>
      </c>
      <c r="Y117" t="s">
        <v>45</v>
      </c>
    </row>
    <row r="118" spans="1:25" x14ac:dyDescent="0.3">
      <c r="A118" t="s">
        <v>184</v>
      </c>
      <c r="B118" t="s">
        <v>182</v>
      </c>
      <c r="C118" t="s">
        <v>10</v>
      </c>
      <c r="D118">
        <v>305</v>
      </c>
      <c r="E118">
        <v>350</v>
      </c>
      <c r="F118" t="s">
        <v>32</v>
      </c>
      <c r="G118" t="s">
        <v>13</v>
      </c>
      <c r="H118">
        <v>60</v>
      </c>
      <c r="I118" t="s">
        <v>15</v>
      </c>
      <c r="J118">
        <v>158.75</v>
      </c>
      <c r="K118" t="s">
        <v>193</v>
      </c>
      <c r="S118">
        <f>COUNTA(Table2022[[#This Row],[Thermal Cycling]:[PAN Performance (2020-)]])</f>
        <v>1</v>
      </c>
      <c r="T118" t="s">
        <v>183</v>
      </c>
      <c r="X118" t="s">
        <v>16</v>
      </c>
    </row>
    <row r="119" spans="1:25" x14ac:dyDescent="0.3">
      <c r="A119" t="s">
        <v>184</v>
      </c>
      <c r="B119" t="s">
        <v>182</v>
      </c>
      <c r="C119" t="s">
        <v>12</v>
      </c>
      <c r="D119">
        <v>355</v>
      </c>
      <c r="E119">
        <v>400</v>
      </c>
      <c r="F119" t="s">
        <v>32</v>
      </c>
      <c r="G119" t="s">
        <v>13</v>
      </c>
      <c r="H119">
        <v>72</v>
      </c>
      <c r="I119" t="s">
        <v>15</v>
      </c>
      <c r="J119">
        <v>158.75</v>
      </c>
      <c r="K119" t="s">
        <v>193</v>
      </c>
      <c r="S119">
        <f>COUNTA(Table2022[[#This Row],[Thermal Cycling]:[PAN Performance (2020-)]])</f>
        <v>1</v>
      </c>
      <c r="T119" t="s">
        <v>183</v>
      </c>
      <c r="X119" t="s">
        <v>16</v>
      </c>
    </row>
    <row r="120" spans="1:25" x14ac:dyDescent="0.3">
      <c r="A120" t="s">
        <v>186</v>
      </c>
      <c r="B120" t="s">
        <v>185</v>
      </c>
      <c r="C120" t="s">
        <v>12</v>
      </c>
      <c r="D120">
        <v>355</v>
      </c>
      <c r="E120">
        <v>400</v>
      </c>
      <c r="F120" t="s">
        <v>28</v>
      </c>
      <c r="G120" t="s">
        <v>13</v>
      </c>
      <c r="H120">
        <v>108</v>
      </c>
      <c r="I120" t="s">
        <v>29</v>
      </c>
      <c r="J120">
        <v>182</v>
      </c>
      <c r="N120" t="s">
        <v>193</v>
      </c>
      <c r="S120">
        <f>COUNTA(Table2022[[#This Row],[Thermal Cycling]:[PAN Performance (2020-)]])</f>
        <v>1</v>
      </c>
      <c r="T120" t="s">
        <v>187</v>
      </c>
      <c r="X120" t="s">
        <v>188</v>
      </c>
    </row>
    <row r="121" spans="1:25" x14ac:dyDescent="0.3">
      <c r="A121" t="s">
        <v>189</v>
      </c>
      <c r="B121" t="s">
        <v>185</v>
      </c>
      <c r="C121" t="s">
        <v>46</v>
      </c>
      <c r="D121">
        <v>405</v>
      </c>
      <c r="E121">
        <v>450</v>
      </c>
      <c r="F121" t="s">
        <v>28</v>
      </c>
      <c r="G121" t="s">
        <v>13</v>
      </c>
      <c r="H121">
        <v>120</v>
      </c>
      <c r="I121" t="s">
        <v>29</v>
      </c>
      <c r="J121">
        <v>182</v>
      </c>
      <c r="N121" t="s">
        <v>193</v>
      </c>
      <c r="S121">
        <f>COUNTA(Table2022[[#This Row],[Thermal Cycling]:[PAN Performance (2020-)]])</f>
        <v>1</v>
      </c>
      <c r="T121" t="s">
        <v>187</v>
      </c>
      <c r="X121" t="s">
        <v>188</v>
      </c>
    </row>
    <row r="122" spans="1:25" x14ac:dyDescent="0.3">
      <c r="A122" t="s">
        <v>190</v>
      </c>
      <c r="B122" t="s">
        <v>185</v>
      </c>
      <c r="C122" t="s">
        <v>34</v>
      </c>
      <c r="D122">
        <v>505</v>
      </c>
      <c r="E122">
        <v>550</v>
      </c>
      <c r="F122" t="s">
        <v>28</v>
      </c>
      <c r="G122" t="s">
        <v>13</v>
      </c>
      <c r="H122">
        <v>144</v>
      </c>
      <c r="I122" t="s">
        <v>29</v>
      </c>
      <c r="J122">
        <v>182</v>
      </c>
      <c r="N122" t="s">
        <v>193</v>
      </c>
      <c r="S122">
        <f>COUNTA(Table2022[[#This Row],[Thermal Cycling]:[PAN Performance (2020-)]])</f>
        <v>1</v>
      </c>
      <c r="T122" t="s">
        <v>187</v>
      </c>
      <c r="X122" t="s">
        <v>188</v>
      </c>
    </row>
  </sheetData>
  <phoneticPr fontId="2" type="noConversion"/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C737B-A4DD-4D1E-A59B-5418C7EC4C94}">
  <dimension ref="A1:AA121"/>
  <sheetViews>
    <sheetView topLeftCell="D1" zoomScale="80" zoomScaleNormal="8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" bestFit="1" customWidth="1"/>
    <col min="2" max="2" width="21.33203125" bestFit="1" customWidth="1"/>
    <col min="3" max="3" width="13.6640625" bestFit="1" customWidth="1"/>
    <col min="4" max="5" width="19.33203125" bestFit="1" customWidth="1"/>
    <col min="6" max="7" width="17.21875" bestFit="1" customWidth="1"/>
    <col min="8" max="8" width="17.77734375" bestFit="1" customWidth="1"/>
    <col min="9" max="9" width="13.77734375" bestFit="1" customWidth="1"/>
    <col min="10" max="10" width="15" bestFit="1" customWidth="1"/>
    <col min="11" max="11" width="17.77734375" bestFit="1" customWidth="1"/>
    <col min="12" max="12" width="13.77734375" bestFit="1" customWidth="1"/>
    <col min="13" max="13" width="28.21875" bestFit="1" customWidth="1"/>
    <col min="14" max="14" width="6.88671875" bestFit="1" customWidth="1"/>
    <col min="15" max="15" width="19.33203125" bestFit="1" customWidth="1"/>
    <col min="16" max="16" width="26" bestFit="1" customWidth="1"/>
    <col min="17" max="17" width="29.44140625" bestFit="1" customWidth="1"/>
    <col min="18" max="18" width="13.88671875" bestFit="1" customWidth="1"/>
    <col min="19" max="19" width="26" bestFit="1" customWidth="1"/>
    <col min="20" max="23" width="23.44140625" bestFit="1" customWidth="1"/>
    <col min="24" max="27" width="26.77734375" bestFit="1" customWidth="1"/>
  </cols>
  <sheetData>
    <row r="1" spans="1:27" x14ac:dyDescent="0.3">
      <c r="A1" s="6" t="s">
        <v>5</v>
      </c>
      <c r="B1" s="4" t="s">
        <v>0</v>
      </c>
      <c r="C1" s="4" t="s">
        <v>787</v>
      </c>
      <c r="D1" s="4" t="s">
        <v>788</v>
      </c>
      <c r="E1" s="4" t="s">
        <v>789</v>
      </c>
      <c r="F1" s="4" t="s">
        <v>1</v>
      </c>
      <c r="G1" s="4" t="s">
        <v>2</v>
      </c>
      <c r="H1" s="4" t="s">
        <v>793</v>
      </c>
      <c r="I1" s="4" t="s">
        <v>3</v>
      </c>
      <c r="J1" s="4" t="s">
        <v>792</v>
      </c>
      <c r="K1" s="4" t="s">
        <v>19</v>
      </c>
      <c r="L1" s="4" t="s">
        <v>17</v>
      </c>
      <c r="M1" s="4" t="s">
        <v>18</v>
      </c>
      <c r="N1" s="4" t="s">
        <v>791</v>
      </c>
      <c r="O1" s="4" t="s">
        <v>776</v>
      </c>
      <c r="P1" s="4" t="s">
        <v>775</v>
      </c>
      <c r="Q1" s="4" t="s">
        <v>774</v>
      </c>
      <c r="R1" s="4" t="s">
        <v>777</v>
      </c>
      <c r="S1" s="5" t="s">
        <v>794</v>
      </c>
      <c r="T1" s="4" t="s">
        <v>468</v>
      </c>
      <c r="U1" s="4" t="s">
        <v>469</v>
      </c>
      <c r="V1" s="4" t="s">
        <v>470</v>
      </c>
      <c r="W1" s="4" t="s">
        <v>473</v>
      </c>
      <c r="X1" s="4" t="s">
        <v>472</v>
      </c>
      <c r="Y1" s="4" t="s">
        <v>474</v>
      </c>
      <c r="Z1" s="4" t="s">
        <v>477</v>
      </c>
      <c r="AA1" s="4" t="s">
        <v>485</v>
      </c>
    </row>
    <row r="2" spans="1:27" x14ac:dyDescent="0.3">
      <c r="A2" t="s">
        <v>574</v>
      </c>
      <c r="B2" t="s">
        <v>497</v>
      </c>
      <c r="K2" t="s">
        <v>193</v>
      </c>
      <c r="L2" t="s">
        <v>193</v>
      </c>
      <c r="N2" t="s">
        <v>193</v>
      </c>
      <c r="S2">
        <f>COUNTA(Table2021[[#This Row],[Thermal Cycling]:[PAN Performance (2020-)]])</f>
        <v>3</v>
      </c>
    </row>
    <row r="3" spans="1:27" x14ac:dyDescent="0.3">
      <c r="A3" t="s">
        <v>575</v>
      </c>
      <c r="B3" t="s">
        <v>497</v>
      </c>
      <c r="K3" t="s">
        <v>193</v>
      </c>
      <c r="L3" t="s">
        <v>193</v>
      </c>
      <c r="N3" t="s">
        <v>193</v>
      </c>
      <c r="S3">
        <f>COUNTA(Table2021[[#This Row],[Thermal Cycling]:[PAN Performance (2020-)]])</f>
        <v>3</v>
      </c>
    </row>
    <row r="4" spans="1:27" x14ac:dyDescent="0.3">
      <c r="A4" t="s">
        <v>576</v>
      </c>
      <c r="B4" t="s">
        <v>497</v>
      </c>
      <c r="K4" t="s">
        <v>193</v>
      </c>
      <c r="O4" t="s">
        <v>193</v>
      </c>
      <c r="S4">
        <f>COUNTA(Table2021[[#This Row],[Thermal Cycling]:[PAN Performance (2020-)]])</f>
        <v>2</v>
      </c>
    </row>
    <row r="5" spans="1:27" x14ac:dyDescent="0.3">
      <c r="A5" t="s">
        <v>577</v>
      </c>
      <c r="B5" t="s">
        <v>497</v>
      </c>
      <c r="K5" t="s">
        <v>193</v>
      </c>
      <c r="O5" t="s">
        <v>193</v>
      </c>
      <c r="S5">
        <f>COUNTA(Table2021[[#This Row],[Thermal Cycling]:[PAN Performance (2020-)]])</f>
        <v>2</v>
      </c>
    </row>
    <row r="6" spans="1:27" x14ac:dyDescent="0.3">
      <c r="A6" t="s">
        <v>25</v>
      </c>
      <c r="B6" t="s">
        <v>21</v>
      </c>
      <c r="K6" t="s">
        <v>193</v>
      </c>
      <c r="O6" t="s">
        <v>193</v>
      </c>
      <c r="P6" t="s">
        <v>193</v>
      </c>
      <c r="S6">
        <f>COUNTA(Table2021[[#This Row],[Thermal Cycling]:[PAN Performance (2020-)]])</f>
        <v>3</v>
      </c>
    </row>
    <row r="7" spans="1:27" x14ac:dyDescent="0.3">
      <c r="A7" t="s">
        <v>22</v>
      </c>
      <c r="B7" t="s">
        <v>21</v>
      </c>
      <c r="K7" t="s">
        <v>193</v>
      </c>
      <c r="O7" t="s">
        <v>193</v>
      </c>
      <c r="S7">
        <f>COUNTA(Table2021[[#This Row],[Thermal Cycling]:[PAN Performance (2020-)]])</f>
        <v>2</v>
      </c>
    </row>
    <row r="8" spans="1:27" x14ac:dyDescent="0.3">
      <c r="A8" t="s">
        <v>26</v>
      </c>
      <c r="B8" t="s">
        <v>21</v>
      </c>
      <c r="K8" t="s">
        <v>193</v>
      </c>
      <c r="O8" t="s">
        <v>193</v>
      </c>
      <c r="S8">
        <f>COUNTA(Table2021[[#This Row],[Thermal Cycling]:[PAN Performance (2020-)]])</f>
        <v>2</v>
      </c>
    </row>
    <row r="9" spans="1:27" x14ac:dyDescent="0.3">
      <c r="A9" t="s">
        <v>23</v>
      </c>
      <c r="B9" t="s">
        <v>21</v>
      </c>
      <c r="K9" t="s">
        <v>193</v>
      </c>
      <c r="O9" t="s">
        <v>193</v>
      </c>
      <c r="S9">
        <f>COUNTA(Table2021[[#This Row],[Thermal Cycling]:[PAN Performance (2020-)]])</f>
        <v>2</v>
      </c>
    </row>
    <row r="10" spans="1:27" x14ac:dyDescent="0.3">
      <c r="A10" t="s">
        <v>498</v>
      </c>
      <c r="B10" t="s">
        <v>43</v>
      </c>
      <c r="K10" t="s">
        <v>193</v>
      </c>
      <c r="L10" t="s">
        <v>193</v>
      </c>
      <c r="M10" t="s">
        <v>193</v>
      </c>
      <c r="N10" t="s">
        <v>193</v>
      </c>
      <c r="P10" t="s">
        <v>193</v>
      </c>
      <c r="S10">
        <f>COUNTA(Table2021[[#This Row],[Thermal Cycling]:[PAN Performance (2020-)]])</f>
        <v>5</v>
      </c>
    </row>
    <row r="11" spans="1:27" x14ac:dyDescent="0.3">
      <c r="A11" t="s">
        <v>499</v>
      </c>
      <c r="B11" t="s">
        <v>43</v>
      </c>
      <c r="K11" t="s">
        <v>193</v>
      </c>
      <c r="L11" t="s">
        <v>193</v>
      </c>
      <c r="M11" t="s">
        <v>193</v>
      </c>
      <c r="N11" t="s">
        <v>193</v>
      </c>
      <c r="S11">
        <f>COUNTA(Table2021[[#This Row],[Thermal Cycling]:[PAN Performance (2020-)]])</f>
        <v>4</v>
      </c>
    </row>
    <row r="12" spans="1:27" x14ac:dyDescent="0.3">
      <c r="A12" t="s">
        <v>500</v>
      </c>
      <c r="B12" t="s">
        <v>43</v>
      </c>
      <c r="K12" t="s">
        <v>193</v>
      </c>
      <c r="L12" t="s">
        <v>193</v>
      </c>
      <c r="M12" t="s">
        <v>193</v>
      </c>
      <c r="S12">
        <f>COUNTA(Table2021[[#This Row],[Thermal Cycling]:[PAN Performance (2020-)]])</f>
        <v>3</v>
      </c>
    </row>
    <row r="13" spans="1:27" x14ac:dyDescent="0.3">
      <c r="A13" t="s">
        <v>501</v>
      </c>
      <c r="B13" t="s">
        <v>43</v>
      </c>
      <c r="K13" t="s">
        <v>193</v>
      </c>
      <c r="L13" t="s">
        <v>193</v>
      </c>
      <c r="M13" t="s">
        <v>193</v>
      </c>
      <c r="S13">
        <f>COUNTA(Table2021[[#This Row],[Thermal Cycling]:[PAN Performance (2020-)]])</f>
        <v>3</v>
      </c>
    </row>
    <row r="14" spans="1:27" x14ac:dyDescent="0.3">
      <c r="A14" t="s">
        <v>555</v>
      </c>
      <c r="B14" t="s">
        <v>43</v>
      </c>
      <c r="M14" t="s">
        <v>193</v>
      </c>
      <c r="N14" t="s">
        <v>193</v>
      </c>
      <c r="P14" t="s">
        <v>193</v>
      </c>
      <c r="S14">
        <f>COUNTA(Table2021[[#This Row],[Thermal Cycling]:[PAN Performance (2020-)]])</f>
        <v>3</v>
      </c>
    </row>
    <row r="15" spans="1:27" x14ac:dyDescent="0.3">
      <c r="A15" t="s">
        <v>554</v>
      </c>
      <c r="B15" t="s">
        <v>43</v>
      </c>
      <c r="M15" t="s">
        <v>193</v>
      </c>
      <c r="N15" t="s">
        <v>193</v>
      </c>
      <c r="S15">
        <f>COUNTA(Table2021[[#This Row],[Thermal Cycling]:[PAN Performance (2020-)]])</f>
        <v>2</v>
      </c>
    </row>
    <row r="16" spans="1:27" x14ac:dyDescent="0.3">
      <c r="A16" t="s">
        <v>565</v>
      </c>
      <c r="B16" t="s">
        <v>43</v>
      </c>
      <c r="O16" t="s">
        <v>193</v>
      </c>
      <c r="S16">
        <f>COUNTA(Table2021[[#This Row],[Thermal Cycling]:[PAN Performance (2020-)]])</f>
        <v>1</v>
      </c>
    </row>
    <row r="17" spans="1:19" x14ac:dyDescent="0.3">
      <c r="A17" t="s">
        <v>566</v>
      </c>
      <c r="B17" t="s">
        <v>43</v>
      </c>
      <c r="O17" t="s">
        <v>193</v>
      </c>
      <c r="S17">
        <f>COUNTA(Table2021[[#This Row],[Thermal Cycling]:[PAN Performance (2020-)]])</f>
        <v>1</v>
      </c>
    </row>
    <row r="18" spans="1:19" x14ac:dyDescent="0.3">
      <c r="A18" t="s">
        <v>38</v>
      </c>
      <c r="B18" t="s">
        <v>43</v>
      </c>
      <c r="O18" t="s">
        <v>193</v>
      </c>
      <c r="S18">
        <f>COUNTA(Table2021[[#This Row],[Thermal Cycling]:[PAN Performance (2020-)]])</f>
        <v>1</v>
      </c>
    </row>
    <row r="19" spans="1:19" x14ac:dyDescent="0.3">
      <c r="A19" t="s">
        <v>36</v>
      </c>
      <c r="B19" t="s">
        <v>43</v>
      </c>
      <c r="O19" t="s">
        <v>193</v>
      </c>
      <c r="S19">
        <f>COUNTA(Table2021[[#This Row],[Thermal Cycling]:[PAN Performance (2020-)]])</f>
        <v>1</v>
      </c>
    </row>
    <row r="20" spans="1:19" x14ac:dyDescent="0.3">
      <c r="A20" t="s">
        <v>52</v>
      </c>
      <c r="B20" t="s">
        <v>47</v>
      </c>
      <c r="N20" t="s">
        <v>193</v>
      </c>
      <c r="S20">
        <f>COUNTA(Table2021[[#This Row],[Thermal Cycling]:[PAN Performance (2020-)]])</f>
        <v>1</v>
      </c>
    </row>
    <row r="21" spans="1:19" x14ac:dyDescent="0.3">
      <c r="A21" t="s">
        <v>51</v>
      </c>
      <c r="B21" t="s">
        <v>47</v>
      </c>
      <c r="N21" t="s">
        <v>193</v>
      </c>
      <c r="S21">
        <f>COUNTA(Table2021[[#This Row],[Thermal Cycling]:[PAN Performance (2020-)]])</f>
        <v>1</v>
      </c>
    </row>
    <row r="22" spans="1:19" x14ac:dyDescent="0.3">
      <c r="A22" t="s">
        <v>542</v>
      </c>
      <c r="B22" t="s">
        <v>1126</v>
      </c>
      <c r="K22" t="s">
        <v>193</v>
      </c>
      <c r="L22" t="s">
        <v>193</v>
      </c>
      <c r="M22" t="s">
        <v>193</v>
      </c>
      <c r="N22" t="s">
        <v>193</v>
      </c>
      <c r="O22" t="s">
        <v>193</v>
      </c>
      <c r="P22" t="s">
        <v>193</v>
      </c>
      <c r="S22">
        <f>COUNTA(Table2021[[#This Row],[Thermal Cycling]:[PAN Performance (2020-)]])</f>
        <v>6</v>
      </c>
    </row>
    <row r="23" spans="1:19" x14ac:dyDescent="0.3">
      <c r="A23" t="s">
        <v>502</v>
      </c>
      <c r="B23" t="s">
        <v>1126</v>
      </c>
      <c r="K23" t="s">
        <v>193</v>
      </c>
      <c r="L23" t="s">
        <v>193</v>
      </c>
      <c r="M23" t="s">
        <v>193</v>
      </c>
      <c r="N23" t="s">
        <v>193</v>
      </c>
      <c r="O23" t="s">
        <v>193</v>
      </c>
      <c r="S23">
        <f>COUNTA(Table2021[[#This Row],[Thermal Cycling]:[PAN Performance (2020-)]])</f>
        <v>5</v>
      </c>
    </row>
    <row r="24" spans="1:19" x14ac:dyDescent="0.3">
      <c r="A24" t="s">
        <v>54</v>
      </c>
      <c r="B24" t="s">
        <v>1126</v>
      </c>
      <c r="O24" t="s">
        <v>193</v>
      </c>
      <c r="S24">
        <f>COUNTA(Table2021[[#This Row],[Thermal Cycling]:[PAN Performance (2020-)]])</f>
        <v>1</v>
      </c>
    </row>
    <row r="25" spans="1:19" x14ac:dyDescent="0.3">
      <c r="A25" t="s">
        <v>567</v>
      </c>
      <c r="B25" t="s">
        <v>1126</v>
      </c>
      <c r="O25" t="s">
        <v>193</v>
      </c>
      <c r="S25">
        <f>COUNTA(Table2021[[#This Row],[Thermal Cycling]:[PAN Performance (2020-)]])</f>
        <v>1</v>
      </c>
    </row>
    <row r="26" spans="1:19" x14ac:dyDescent="0.3">
      <c r="A26" t="s">
        <v>61</v>
      </c>
      <c r="B26" t="s">
        <v>60</v>
      </c>
      <c r="M26" t="s">
        <v>193</v>
      </c>
      <c r="N26" t="s">
        <v>193</v>
      </c>
      <c r="S26">
        <f>COUNTA(Table2021[[#This Row],[Thermal Cycling]:[PAN Performance (2020-)]])</f>
        <v>2</v>
      </c>
    </row>
    <row r="27" spans="1:19" x14ac:dyDescent="0.3">
      <c r="A27" t="s">
        <v>503</v>
      </c>
      <c r="B27" t="s">
        <v>511</v>
      </c>
      <c r="K27" t="s">
        <v>193</v>
      </c>
      <c r="L27" t="s">
        <v>193</v>
      </c>
      <c r="S27">
        <f>COUNTA(Table2021[[#This Row],[Thermal Cycling]:[PAN Performance (2020-)]])</f>
        <v>2</v>
      </c>
    </row>
    <row r="28" spans="1:19" x14ac:dyDescent="0.3">
      <c r="A28" t="s">
        <v>505</v>
      </c>
      <c r="B28" t="s">
        <v>511</v>
      </c>
      <c r="K28" t="s">
        <v>193</v>
      </c>
      <c r="L28" t="s">
        <v>193</v>
      </c>
      <c r="S28">
        <f>COUNTA(Table2021[[#This Row],[Thermal Cycling]:[PAN Performance (2020-)]])</f>
        <v>2</v>
      </c>
    </row>
    <row r="29" spans="1:19" x14ac:dyDescent="0.3">
      <c r="A29" t="s">
        <v>504</v>
      </c>
      <c r="B29" t="s">
        <v>511</v>
      </c>
      <c r="K29" t="s">
        <v>193</v>
      </c>
      <c r="L29" t="s">
        <v>193</v>
      </c>
      <c r="S29">
        <f>COUNTA(Table2021[[#This Row],[Thermal Cycling]:[PAN Performance (2020-)]])</f>
        <v>2</v>
      </c>
    </row>
    <row r="30" spans="1:19" x14ac:dyDescent="0.3">
      <c r="A30" t="s">
        <v>506</v>
      </c>
      <c r="B30" t="s">
        <v>511</v>
      </c>
      <c r="K30" t="s">
        <v>193</v>
      </c>
      <c r="L30" t="s">
        <v>193</v>
      </c>
      <c r="S30">
        <f>COUNTA(Table2021[[#This Row],[Thermal Cycling]:[PAN Performance (2020-)]])</f>
        <v>2</v>
      </c>
    </row>
    <row r="31" spans="1:19" x14ac:dyDescent="0.3">
      <c r="A31" t="s">
        <v>508</v>
      </c>
      <c r="B31" t="s">
        <v>511</v>
      </c>
      <c r="K31" t="s">
        <v>193</v>
      </c>
      <c r="P31" t="s">
        <v>193</v>
      </c>
      <c r="S31">
        <f>COUNTA(Table2021[[#This Row],[Thermal Cycling]:[PAN Performance (2020-)]])</f>
        <v>2</v>
      </c>
    </row>
    <row r="32" spans="1:19" x14ac:dyDescent="0.3">
      <c r="A32" t="s">
        <v>507</v>
      </c>
      <c r="B32" t="s">
        <v>511</v>
      </c>
      <c r="K32" t="s">
        <v>193</v>
      </c>
      <c r="S32">
        <f>COUNTA(Table2021[[#This Row],[Thermal Cycling]:[PAN Performance (2020-)]])</f>
        <v>1</v>
      </c>
    </row>
    <row r="33" spans="1:19" x14ac:dyDescent="0.3">
      <c r="A33" t="s">
        <v>509</v>
      </c>
      <c r="B33" t="s">
        <v>511</v>
      </c>
      <c r="K33" t="s">
        <v>193</v>
      </c>
      <c r="S33">
        <f>COUNTA(Table2021[[#This Row],[Thermal Cycling]:[PAN Performance (2020-)]])</f>
        <v>1</v>
      </c>
    </row>
    <row r="34" spans="1:19" x14ac:dyDescent="0.3">
      <c r="A34" t="s">
        <v>510</v>
      </c>
      <c r="B34" t="s">
        <v>511</v>
      </c>
      <c r="K34" t="s">
        <v>193</v>
      </c>
      <c r="S34">
        <f>COUNTA(Table2021[[#This Row],[Thermal Cycling]:[PAN Performance (2020-)]])</f>
        <v>1</v>
      </c>
    </row>
    <row r="35" spans="1:19" x14ac:dyDescent="0.3">
      <c r="A35" t="s">
        <v>559</v>
      </c>
      <c r="B35" t="s">
        <v>558</v>
      </c>
      <c r="N35" t="s">
        <v>193</v>
      </c>
      <c r="O35" t="s">
        <v>193</v>
      </c>
      <c r="S35">
        <f>COUNTA(Table2021[[#This Row],[Thermal Cycling]:[PAN Performance (2020-)]])</f>
        <v>2</v>
      </c>
    </row>
    <row r="36" spans="1:19" x14ac:dyDescent="0.3">
      <c r="A36" t="s">
        <v>560</v>
      </c>
      <c r="B36" t="s">
        <v>558</v>
      </c>
      <c r="N36" t="s">
        <v>193</v>
      </c>
      <c r="O36" t="s">
        <v>193</v>
      </c>
      <c r="S36">
        <f>COUNTA(Table2021[[#This Row],[Thermal Cycling]:[PAN Performance (2020-)]])</f>
        <v>2</v>
      </c>
    </row>
    <row r="37" spans="1:19" x14ac:dyDescent="0.3">
      <c r="A37" t="s">
        <v>71</v>
      </c>
      <c r="B37" t="s">
        <v>558</v>
      </c>
      <c r="N37" t="s">
        <v>193</v>
      </c>
      <c r="O37" t="s">
        <v>193</v>
      </c>
      <c r="S37">
        <f>COUNTA(Table2021[[#This Row],[Thermal Cycling]:[PAN Performance (2020-)]])</f>
        <v>2</v>
      </c>
    </row>
    <row r="38" spans="1:19" x14ac:dyDescent="0.3">
      <c r="A38" t="s">
        <v>543</v>
      </c>
      <c r="B38" t="s">
        <v>75</v>
      </c>
      <c r="L38" t="s">
        <v>193</v>
      </c>
      <c r="O38" t="s">
        <v>193</v>
      </c>
      <c r="S38">
        <f>COUNTA(Table2021[[#This Row],[Thermal Cycling]:[PAN Performance (2020-)]])</f>
        <v>2</v>
      </c>
    </row>
    <row r="39" spans="1:19" x14ac:dyDescent="0.3">
      <c r="A39" t="s">
        <v>568</v>
      </c>
      <c r="B39" t="s">
        <v>75</v>
      </c>
      <c r="O39" t="s">
        <v>193</v>
      </c>
      <c r="S39">
        <f>COUNTA(Table2021[[#This Row],[Thermal Cycling]:[PAN Performance (2020-)]])</f>
        <v>1</v>
      </c>
    </row>
    <row r="40" spans="1:19" x14ac:dyDescent="0.3">
      <c r="A40" t="s">
        <v>569</v>
      </c>
      <c r="B40" t="s">
        <v>75</v>
      </c>
      <c r="O40" t="s">
        <v>193</v>
      </c>
      <c r="S40">
        <f>COUNTA(Table2021[[#This Row],[Thermal Cycling]:[PAN Performance (2020-)]])</f>
        <v>1</v>
      </c>
    </row>
    <row r="41" spans="1:19" x14ac:dyDescent="0.3">
      <c r="A41" t="s">
        <v>513</v>
      </c>
      <c r="B41" t="s">
        <v>512</v>
      </c>
      <c r="K41" t="s">
        <v>193</v>
      </c>
      <c r="L41" t="s">
        <v>193</v>
      </c>
      <c r="O41" t="s">
        <v>193</v>
      </c>
      <c r="S41">
        <f>COUNTA(Table2021[[#This Row],[Thermal Cycling]:[PAN Performance (2020-)]])</f>
        <v>3</v>
      </c>
    </row>
    <row r="42" spans="1:19" x14ac:dyDescent="0.3">
      <c r="A42" t="s">
        <v>544</v>
      </c>
      <c r="B42" t="s">
        <v>82</v>
      </c>
      <c r="L42" t="s">
        <v>193</v>
      </c>
      <c r="N42" t="s">
        <v>193</v>
      </c>
      <c r="S42">
        <f>COUNTA(Table2021[[#This Row],[Thermal Cycling]:[PAN Performance (2020-)]])</f>
        <v>2</v>
      </c>
    </row>
    <row r="43" spans="1:19" x14ac:dyDescent="0.3">
      <c r="A43" t="s">
        <v>545</v>
      </c>
      <c r="B43" t="s">
        <v>82</v>
      </c>
      <c r="L43" t="s">
        <v>193</v>
      </c>
      <c r="N43" t="s">
        <v>193</v>
      </c>
      <c r="S43">
        <f>COUNTA(Table2021[[#This Row],[Thermal Cycling]:[PAN Performance (2020-)]])</f>
        <v>2</v>
      </c>
    </row>
    <row r="44" spans="1:19" x14ac:dyDescent="0.3">
      <c r="A44" t="s">
        <v>85</v>
      </c>
      <c r="B44" t="s">
        <v>82</v>
      </c>
      <c r="L44" t="s">
        <v>193</v>
      </c>
      <c r="O44" t="s">
        <v>193</v>
      </c>
      <c r="S44">
        <f>COUNTA(Table2021[[#This Row],[Thermal Cycling]:[PAN Performance (2020-)]])</f>
        <v>2</v>
      </c>
    </row>
    <row r="45" spans="1:19" x14ac:dyDescent="0.3">
      <c r="A45" t="s">
        <v>86</v>
      </c>
      <c r="B45" t="s">
        <v>82</v>
      </c>
      <c r="L45" t="s">
        <v>193</v>
      </c>
      <c r="O45" t="s">
        <v>193</v>
      </c>
      <c r="S45">
        <f>COUNTA(Table2021[[#This Row],[Thermal Cycling]:[PAN Performance (2020-)]])</f>
        <v>2</v>
      </c>
    </row>
    <row r="46" spans="1:19" x14ac:dyDescent="0.3">
      <c r="A46" t="s">
        <v>83</v>
      </c>
      <c r="B46" t="s">
        <v>82</v>
      </c>
      <c r="L46" t="s">
        <v>193</v>
      </c>
      <c r="O46" t="s">
        <v>193</v>
      </c>
      <c r="S46">
        <f>COUNTA(Table2021[[#This Row],[Thermal Cycling]:[PAN Performance (2020-)]])</f>
        <v>2</v>
      </c>
    </row>
    <row r="47" spans="1:19" x14ac:dyDescent="0.3">
      <c r="A47" t="s">
        <v>84</v>
      </c>
      <c r="B47" t="s">
        <v>82</v>
      </c>
      <c r="O47" t="s">
        <v>193</v>
      </c>
      <c r="S47">
        <f>COUNTA(Table2021[[#This Row],[Thermal Cycling]:[PAN Performance (2020-)]])</f>
        <v>1</v>
      </c>
    </row>
    <row r="48" spans="1:19" x14ac:dyDescent="0.3">
      <c r="A48" t="s">
        <v>101</v>
      </c>
      <c r="B48" t="s">
        <v>191</v>
      </c>
      <c r="K48" t="s">
        <v>193</v>
      </c>
      <c r="N48" t="s">
        <v>193</v>
      </c>
      <c r="O48" t="s">
        <v>193</v>
      </c>
      <c r="S48">
        <f>COUNTA(Table2021[[#This Row],[Thermal Cycling]:[PAN Performance (2020-)]])</f>
        <v>3</v>
      </c>
    </row>
    <row r="49" spans="1:19" x14ac:dyDescent="0.3">
      <c r="A49" t="s">
        <v>100</v>
      </c>
      <c r="B49" t="s">
        <v>191</v>
      </c>
      <c r="K49" t="s">
        <v>193</v>
      </c>
      <c r="N49" t="s">
        <v>193</v>
      </c>
      <c r="O49" t="s">
        <v>193</v>
      </c>
      <c r="S49">
        <f>COUNTA(Table2021[[#This Row],[Thermal Cycling]:[PAN Performance (2020-)]])</f>
        <v>3</v>
      </c>
    </row>
    <row r="50" spans="1:19" x14ac:dyDescent="0.3">
      <c r="A50" t="s">
        <v>92</v>
      </c>
      <c r="B50" t="s">
        <v>191</v>
      </c>
      <c r="K50" t="s">
        <v>193</v>
      </c>
      <c r="N50" t="s">
        <v>193</v>
      </c>
      <c r="O50" t="s">
        <v>193</v>
      </c>
      <c r="S50">
        <f>COUNTA(Table2021[[#This Row],[Thermal Cycling]:[PAN Performance (2020-)]])</f>
        <v>3</v>
      </c>
    </row>
    <row r="51" spans="1:19" x14ac:dyDescent="0.3">
      <c r="A51" t="s">
        <v>91</v>
      </c>
      <c r="B51" t="s">
        <v>191</v>
      </c>
      <c r="K51" t="s">
        <v>193</v>
      </c>
      <c r="N51" t="s">
        <v>193</v>
      </c>
      <c r="O51" t="s">
        <v>193</v>
      </c>
      <c r="S51">
        <f>COUNTA(Table2021[[#This Row],[Thermal Cycling]:[PAN Performance (2020-)]])</f>
        <v>3</v>
      </c>
    </row>
    <row r="52" spans="1:19" x14ac:dyDescent="0.3">
      <c r="A52" t="s">
        <v>102</v>
      </c>
      <c r="B52" t="s">
        <v>191</v>
      </c>
      <c r="M52" t="s">
        <v>193</v>
      </c>
      <c r="N52" t="s">
        <v>193</v>
      </c>
      <c r="O52" t="s">
        <v>193</v>
      </c>
      <c r="S52">
        <f>COUNTA(Table2021[[#This Row],[Thermal Cycling]:[PAN Performance (2020-)]])</f>
        <v>3</v>
      </c>
    </row>
    <row r="53" spans="1:19" x14ac:dyDescent="0.3">
      <c r="A53" t="s">
        <v>93</v>
      </c>
      <c r="B53" t="s">
        <v>191</v>
      </c>
      <c r="N53" t="s">
        <v>193</v>
      </c>
      <c r="O53" t="s">
        <v>193</v>
      </c>
      <c r="S53">
        <f>COUNTA(Table2021[[#This Row],[Thermal Cycling]:[PAN Performance (2020-)]])</f>
        <v>2</v>
      </c>
    </row>
    <row r="54" spans="1:19" x14ac:dyDescent="0.3">
      <c r="A54" t="s">
        <v>94</v>
      </c>
      <c r="B54" t="s">
        <v>191</v>
      </c>
      <c r="N54" t="s">
        <v>193</v>
      </c>
      <c r="O54" t="s">
        <v>193</v>
      </c>
      <c r="S54">
        <f>COUNTA(Table2021[[#This Row],[Thermal Cycling]:[PAN Performance (2020-)]])</f>
        <v>2</v>
      </c>
    </row>
    <row r="55" spans="1:19" x14ac:dyDescent="0.3">
      <c r="A55" t="s">
        <v>561</v>
      </c>
      <c r="B55" t="s">
        <v>419</v>
      </c>
      <c r="N55" t="s">
        <v>193</v>
      </c>
      <c r="O55" t="s">
        <v>193</v>
      </c>
      <c r="S55">
        <f>COUNTA(Table2021[[#This Row],[Thermal Cycling]:[PAN Performance (2020-)]])</f>
        <v>2</v>
      </c>
    </row>
    <row r="56" spans="1:19" x14ac:dyDescent="0.3">
      <c r="A56" t="s">
        <v>562</v>
      </c>
      <c r="B56" t="s">
        <v>419</v>
      </c>
      <c r="N56" t="s">
        <v>193</v>
      </c>
      <c r="O56" t="s">
        <v>193</v>
      </c>
      <c r="S56">
        <f>COUNTA(Table2021[[#This Row],[Thermal Cycling]:[PAN Performance (2020-)]])</f>
        <v>2</v>
      </c>
    </row>
    <row r="57" spans="1:19" x14ac:dyDescent="0.3">
      <c r="A57" t="s">
        <v>556</v>
      </c>
      <c r="B57" t="s">
        <v>546</v>
      </c>
      <c r="L57" t="s">
        <v>193</v>
      </c>
      <c r="M57" t="s">
        <v>193</v>
      </c>
      <c r="N57" t="s">
        <v>193</v>
      </c>
      <c r="O57" t="s">
        <v>193</v>
      </c>
      <c r="S57">
        <f>COUNTA(Table2021[[#This Row],[Thermal Cycling]:[PAN Performance (2020-)]])</f>
        <v>4</v>
      </c>
    </row>
    <row r="58" spans="1:19" x14ac:dyDescent="0.3">
      <c r="A58" t="s">
        <v>557</v>
      </c>
      <c r="B58" t="s">
        <v>546</v>
      </c>
      <c r="L58" t="s">
        <v>193</v>
      </c>
      <c r="M58" t="s">
        <v>193</v>
      </c>
      <c r="O58" t="s">
        <v>193</v>
      </c>
      <c r="S58">
        <f>COUNTA(Table2021[[#This Row],[Thermal Cycling]:[PAN Performance (2020-)]])</f>
        <v>3</v>
      </c>
    </row>
    <row r="59" spans="1:19" x14ac:dyDescent="0.3">
      <c r="A59" t="s">
        <v>570</v>
      </c>
      <c r="B59" t="s">
        <v>546</v>
      </c>
      <c r="O59" t="s">
        <v>193</v>
      </c>
      <c r="S59">
        <f>COUNTA(Table2021[[#This Row],[Thermal Cycling]:[PAN Performance (2020-)]])</f>
        <v>1</v>
      </c>
    </row>
    <row r="60" spans="1:19" x14ac:dyDescent="0.3">
      <c r="A60" t="s">
        <v>571</v>
      </c>
      <c r="B60" t="s">
        <v>546</v>
      </c>
      <c r="O60" t="s">
        <v>193</v>
      </c>
      <c r="S60">
        <f>COUNTA(Table2021[[#This Row],[Thermal Cycling]:[PAN Performance (2020-)]])</f>
        <v>1</v>
      </c>
    </row>
    <row r="61" spans="1:19" x14ac:dyDescent="0.3">
      <c r="A61" t="s">
        <v>108</v>
      </c>
      <c r="B61" t="s">
        <v>103</v>
      </c>
      <c r="K61" t="s">
        <v>193</v>
      </c>
      <c r="L61" t="s">
        <v>193</v>
      </c>
      <c r="M61" t="s">
        <v>193</v>
      </c>
      <c r="N61" t="s">
        <v>193</v>
      </c>
      <c r="P61" t="s">
        <v>193</v>
      </c>
      <c r="S61">
        <f>COUNTA(Table2021[[#This Row],[Thermal Cycling]:[PAN Performance (2020-)]])</f>
        <v>5</v>
      </c>
    </row>
    <row r="62" spans="1:19" x14ac:dyDescent="0.3">
      <c r="A62" t="s">
        <v>104</v>
      </c>
      <c r="B62" t="s">
        <v>103</v>
      </c>
      <c r="K62" t="s">
        <v>193</v>
      </c>
      <c r="L62" t="s">
        <v>193</v>
      </c>
      <c r="M62" t="s">
        <v>193</v>
      </c>
      <c r="N62" t="s">
        <v>193</v>
      </c>
      <c r="S62">
        <f>COUNTA(Table2021[[#This Row],[Thermal Cycling]:[PAN Performance (2020-)]])</f>
        <v>4</v>
      </c>
    </row>
    <row r="63" spans="1:19" x14ac:dyDescent="0.3">
      <c r="A63" t="s">
        <v>109</v>
      </c>
      <c r="B63" t="s">
        <v>103</v>
      </c>
      <c r="K63" t="s">
        <v>193</v>
      </c>
      <c r="M63" t="s">
        <v>193</v>
      </c>
      <c r="O63" t="s">
        <v>193</v>
      </c>
      <c r="S63">
        <f>COUNTA(Table2021[[#This Row],[Thermal Cycling]:[PAN Performance (2020-)]])</f>
        <v>3</v>
      </c>
    </row>
    <row r="64" spans="1:19" x14ac:dyDescent="0.3">
      <c r="A64" t="s">
        <v>107</v>
      </c>
      <c r="B64" t="s">
        <v>103</v>
      </c>
      <c r="K64" t="s">
        <v>193</v>
      </c>
      <c r="M64" t="s">
        <v>193</v>
      </c>
      <c r="O64" t="s">
        <v>193</v>
      </c>
      <c r="S64">
        <f>COUNTA(Table2021[[#This Row],[Thermal Cycling]:[PAN Performance (2020-)]])</f>
        <v>3</v>
      </c>
    </row>
    <row r="65" spans="1:19" x14ac:dyDescent="0.3">
      <c r="A65" t="s">
        <v>106</v>
      </c>
      <c r="B65" t="s">
        <v>103</v>
      </c>
      <c r="K65" t="s">
        <v>193</v>
      </c>
      <c r="M65" t="s">
        <v>193</v>
      </c>
      <c r="O65" t="s">
        <v>193</v>
      </c>
      <c r="S65">
        <f>COUNTA(Table2021[[#This Row],[Thermal Cycling]:[PAN Performance (2020-)]])</f>
        <v>3</v>
      </c>
    </row>
    <row r="66" spans="1:19" x14ac:dyDescent="0.3">
      <c r="A66" t="s">
        <v>514</v>
      </c>
      <c r="B66" t="s">
        <v>103</v>
      </c>
      <c r="K66" t="s">
        <v>193</v>
      </c>
      <c r="N66" t="s">
        <v>193</v>
      </c>
      <c r="S66">
        <f>COUNTA(Table2021[[#This Row],[Thermal Cycling]:[PAN Performance (2020-)]])</f>
        <v>2</v>
      </c>
    </row>
    <row r="67" spans="1:19" x14ac:dyDescent="0.3">
      <c r="A67" t="s">
        <v>516</v>
      </c>
      <c r="B67" t="s">
        <v>103</v>
      </c>
      <c r="K67" t="s">
        <v>193</v>
      </c>
      <c r="N67" t="s">
        <v>193</v>
      </c>
      <c r="S67">
        <f>COUNTA(Table2021[[#This Row],[Thermal Cycling]:[PAN Performance (2020-)]])</f>
        <v>2</v>
      </c>
    </row>
    <row r="68" spans="1:19" x14ac:dyDescent="0.3">
      <c r="A68" t="s">
        <v>515</v>
      </c>
      <c r="B68" t="s">
        <v>103</v>
      </c>
      <c r="K68" t="s">
        <v>193</v>
      </c>
      <c r="O68" t="s">
        <v>193</v>
      </c>
      <c r="S68">
        <f>COUNTA(Table2021[[#This Row],[Thermal Cycling]:[PAN Performance (2020-)]])</f>
        <v>2</v>
      </c>
    </row>
    <row r="69" spans="1:19" x14ac:dyDescent="0.3">
      <c r="A69" t="s">
        <v>517</v>
      </c>
      <c r="B69" t="s">
        <v>103</v>
      </c>
      <c r="K69" t="s">
        <v>193</v>
      </c>
      <c r="O69" t="s">
        <v>193</v>
      </c>
      <c r="S69">
        <f>COUNTA(Table2021[[#This Row],[Thermal Cycling]:[PAN Performance (2020-)]])</f>
        <v>2</v>
      </c>
    </row>
    <row r="70" spans="1:19" x14ac:dyDescent="0.3">
      <c r="A70" t="s">
        <v>518</v>
      </c>
      <c r="B70" t="s">
        <v>103</v>
      </c>
      <c r="K70" t="s">
        <v>193</v>
      </c>
      <c r="N70" t="s">
        <v>193</v>
      </c>
      <c r="S70">
        <f>COUNTA(Table2021[[#This Row],[Thermal Cycling]:[PAN Performance (2020-)]])</f>
        <v>2</v>
      </c>
    </row>
    <row r="71" spans="1:19" x14ac:dyDescent="0.3">
      <c r="A71" t="s">
        <v>519</v>
      </c>
      <c r="B71" t="s">
        <v>103</v>
      </c>
      <c r="K71" t="s">
        <v>193</v>
      </c>
      <c r="N71" t="s">
        <v>193</v>
      </c>
      <c r="S71">
        <f>COUNTA(Table2021[[#This Row],[Thermal Cycling]:[PAN Performance (2020-)]])</f>
        <v>2</v>
      </c>
    </row>
    <row r="72" spans="1:19" x14ac:dyDescent="0.3">
      <c r="A72" t="s">
        <v>520</v>
      </c>
      <c r="B72" t="s">
        <v>103</v>
      </c>
      <c r="K72" t="s">
        <v>193</v>
      </c>
      <c r="N72" t="s">
        <v>193</v>
      </c>
      <c r="S72">
        <f>COUNTA(Table2021[[#This Row],[Thermal Cycling]:[PAN Performance (2020-)]])</f>
        <v>2</v>
      </c>
    </row>
    <row r="73" spans="1:19" x14ac:dyDescent="0.3">
      <c r="A73" t="s">
        <v>522</v>
      </c>
      <c r="B73" t="s">
        <v>521</v>
      </c>
      <c r="K73" t="s">
        <v>193</v>
      </c>
      <c r="L73" t="s">
        <v>193</v>
      </c>
      <c r="M73" t="s">
        <v>193</v>
      </c>
      <c r="N73" t="s">
        <v>193</v>
      </c>
      <c r="O73" t="s">
        <v>193</v>
      </c>
      <c r="S73">
        <f>COUNTA(Table2021[[#This Row],[Thermal Cycling]:[PAN Performance (2020-)]])</f>
        <v>5</v>
      </c>
    </row>
    <row r="74" spans="1:19" x14ac:dyDescent="0.3">
      <c r="A74" t="s">
        <v>523</v>
      </c>
      <c r="B74" t="s">
        <v>521</v>
      </c>
      <c r="K74" t="s">
        <v>193</v>
      </c>
      <c r="L74" t="s">
        <v>193</v>
      </c>
      <c r="M74" t="s">
        <v>193</v>
      </c>
      <c r="N74" t="s">
        <v>193</v>
      </c>
      <c r="O74" t="s">
        <v>193</v>
      </c>
      <c r="S74">
        <f>COUNTA(Table2021[[#This Row],[Thermal Cycling]:[PAN Performance (2020-)]])</f>
        <v>5</v>
      </c>
    </row>
    <row r="75" spans="1:19" x14ac:dyDescent="0.3">
      <c r="A75" t="s">
        <v>526</v>
      </c>
      <c r="B75" t="s">
        <v>521</v>
      </c>
      <c r="K75" t="s">
        <v>193</v>
      </c>
      <c r="L75" t="s">
        <v>193</v>
      </c>
      <c r="M75" t="s">
        <v>193</v>
      </c>
      <c r="N75" t="s">
        <v>193</v>
      </c>
      <c r="O75" t="s">
        <v>193</v>
      </c>
      <c r="S75">
        <f>COUNTA(Table2021[[#This Row],[Thermal Cycling]:[PAN Performance (2020-)]])</f>
        <v>5</v>
      </c>
    </row>
    <row r="76" spans="1:19" x14ac:dyDescent="0.3">
      <c r="A76" t="s">
        <v>527</v>
      </c>
      <c r="B76" t="s">
        <v>521</v>
      </c>
      <c r="K76" t="s">
        <v>193</v>
      </c>
      <c r="L76" t="s">
        <v>193</v>
      </c>
      <c r="M76" t="s">
        <v>193</v>
      </c>
      <c r="N76" t="s">
        <v>193</v>
      </c>
      <c r="O76" t="s">
        <v>193</v>
      </c>
      <c r="S76">
        <f>COUNTA(Table2021[[#This Row],[Thermal Cycling]:[PAN Performance (2020-)]])</f>
        <v>5</v>
      </c>
    </row>
    <row r="77" spans="1:19" x14ac:dyDescent="0.3">
      <c r="A77" t="s">
        <v>524</v>
      </c>
      <c r="B77" t="s">
        <v>521</v>
      </c>
      <c r="K77" t="s">
        <v>193</v>
      </c>
      <c r="N77" t="s">
        <v>193</v>
      </c>
      <c r="O77" t="s">
        <v>193</v>
      </c>
      <c r="S77">
        <f>COUNTA(Table2021[[#This Row],[Thermal Cycling]:[PAN Performance (2020-)]])</f>
        <v>3</v>
      </c>
    </row>
    <row r="78" spans="1:19" x14ac:dyDescent="0.3">
      <c r="A78" t="s">
        <v>528</v>
      </c>
      <c r="B78" t="s">
        <v>521</v>
      </c>
      <c r="K78" t="s">
        <v>193</v>
      </c>
      <c r="N78" t="s">
        <v>193</v>
      </c>
      <c r="O78" t="s">
        <v>193</v>
      </c>
      <c r="S78">
        <f>COUNTA(Table2021[[#This Row],[Thermal Cycling]:[PAN Performance (2020-)]])</f>
        <v>3</v>
      </c>
    </row>
    <row r="79" spans="1:19" x14ac:dyDescent="0.3">
      <c r="A79" t="s">
        <v>529</v>
      </c>
      <c r="B79" t="s">
        <v>521</v>
      </c>
      <c r="K79" t="s">
        <v>193</v>
      </c>
      <c r="N79" t="s">
        <v>193</v>
      </c>
      <c r="O79" t="s">
        <v>193</v>
      </c>
      <c r="S79">
        <f>COUNTA(Table2021[[#This Row],[Thermal Cycling]:[PAN Performance (2020-)]])</f>
        <v>3</v>
      </c>
    </row>
    <row r="80" spans="1:19" x14ac:dyDescent="0.3">
      <c r="A80" t="s">
        <v>530</v>
      </c>
      <c r="B80" t="s">
        <v>521</v>
      </c>
      <c r="K80" t="s">
        <v>193</v>
      </c>
      <c r="L80" t="s">
        <v>193</v>
      </c>
      <c r="N80" t="s">
        <v>193</v>
      </c>
      <c r="S80">
        <f>COUNTA(Table2021[[#This Row],[Thermal Cycling]:[PAN Performance (2020-)]])</f>
        <v>3</v>
      </c>
    </row>
    <row r="81" spans="1:19" x14ac:dyDescent="0.3">
      <c r="A81" t="s">
        <v>563</v>
      </c>
      <c r="B81" t="s">
        <v>521</v>
      </c>
      <c r="K81" t="s">
        <v>193</v>
      </c>
      <c r="N81" t="s">
        <v>193</v>
      </c>
      <c r="S81">
        <f>COUNTA(Table2021[[#This Row],[Thermal Cycling]:[PAN Performance (2020-)]])</f>
        <v>2</v>
      </c>
    </row>
    <row r="82" spans="1:19" x14ac:dyDescent="0.3">
      <c r="A82" t="s">
        <v>531</v>
      </c>
      <c r="B82" t="s">
        <v>521</v>
      </c>
      <c r="K82" t="s">
        <v>193</v>
      </c>
      <c r="N82" t="s">
        <v>193</v>
      </c>
      <c r="S82">
        <f>COUNTA(Table2021[[#This Row],[Thermal Cycling]:[PAN Performance (2020-)]])</f>
        <v>2</v>
      </c>
    </row>
    <row r="83" spans="1:19" x14ac:dyDescent="0.3">
      <c r="A83" t="s">
        <v>114</v>
      </c>
      <c r="B83" t="s">
        <v>521</v>
      </c>
      <c r="L83" t="s">
        <v>193</v>
      </c>
      <c r="O83" t="s">
        <v>193</v>
      </c>
      <c r="S83">
        <f>COUNTA(Table2021[[#This Row],[Thermal Cycling]:[PAN Performance (2020-)]])</f>
        <v>2</v>
      </c>
    </row>
    <row r="84" spans="1:19" x14ac:dyDescent="0.3">
      <c r="A84" t="s">
        <v>111</v>
      </c>
      <c r="B84" t="s">
        <v>521</v>
      </c>
      <c r="L84" t="s">
        <v>193</v>
      </c>
      <c r="O84" t="s">
        <v>193</v>
      </c>
      <c r="S84">
        <f>COUNTA(Table2021[[#This Row],[Thermal Cycling]:[PAN Performance (2020-)]])</f>
        <v>2</v>
      </c>
    </row>
    <row r="85" spans="1:19" x14ac:dyDescent="0.3">
      <c r="A85" t="s">
        <v>525</v>
      </c>
      <c r="B85" t="s">
        <v>521</v>
      </c>
      <c r="N85" t="s">
        <v>193</v>
      </c>
      <c r="O85" t="s">
        <v>193</v>
      </c>
      <c r="S85">
        <f>COUNTA(Table2021[[#This Row],[Thermal Cycling]:[PAN Performance (2020-)]])</f>
        <v>2</v>
      </c>
    </row>
    <row r="86" spans="1:19" x14ac:dyDescent="0.3">
      <c r="A86" t="s">
        <v>118</v>
      </c>
      <c r="B86" t="s">
        <v>117</v>
      </c>
      <c r="K86" t="s">
        <v>193</v>
      </c>
      <c r="M86" t="s">
        <v>193</v>
      </c>
      <c r="N86" t="s">
        <v>193</v>
      </c>
      <c r="O86" t="s">
        <v>193</v>
      </c>
      <c r="S86">
        <f>COUNTA(Table2021[[#This Row],[Thermal Cycling]:[PAN Performance (2020-)]])</f>
        <v>4</v>
      </c>
    </row>
    <row r="87" spans="1:19" x14ac:dyDescent="0.3">
      <c r="A87" t="s">
        <v>126</v>
      </c>
      <c r="B87" t="s">
        <v>119</v>
      </c>
      <c r="K87" t="s">
        <v>193</v>
      </c>
      <c r="L87" t="s">
        <v>193</v>
      </c>
      <c r="M87" t="s">
        <v>193</v>
      </c>
      <c r="N87" t="s">
        <v>193</v>
      </c>
      <c r="O87" t="s">
        <v>193</v>
      </c>
      <c r="S87">
        <f>COUNTA(Table2021[[#This Row],[Thermal Cycling]:[PAN Performance (2020-)]])</f>
        <v>5</v>
      </c>
    </row>
    <row r="88" spans="1:19" x14ac:dyDescent="0.3">
      <c r="A88" t="s">
        <v>134</v>
      </c>
      <c r="B88" t="s">
        <v>119</v>
      </c>
      <c r="K88" t="s">
        <v>193</v>
      </c>
      <c r="L88" t="s">
        <v>193</v>
      </c>
      <c r="N88" t="s">
        <v>193</v>
      </c>
      <c r="O88" t="s">
        <v>193</v>
      </c>
      <c r="S88">
        <f>COUNTA(Table2021[[#This Row],[Thermal Cycling]:[PAN Performance (2020-)]])</f>
        <v>4</v>
      </c>
    </row>
    <row r="89" spans="1:19" x14ac:dyDescent="0.3">
      <c r="A89" t="s">
        <v>122</v>
      </c>
      <c r="B89" t="s">
        <v>119</v>
      </c>
      <c r="K89" t="s">
        <v>193</v>
      </c>
      <c r="L89" t="s">
        <v>193</v>
      </c>
      <c r="N89" t="s">
        <v>193</v>
      </c>
      <c r="O89" t="s">
        <v>193</v>
      </c>
      <c r="S89">
        <f>COUNTA(Table2021[[#This Row],[Thermal Cycling]:[PAN Performance (2020-)]])</f>
        <v>4</v>
      </c>
    </row>
    <row r="90" spans="1:19" x14ac:dyDescent="0.3">
      <c r="A90" t="s">
        <v>533</v>
      </c>
      <c r="B90" t="s">
        <v>119</v>
      </c>
      <c r="K90" t="s">
        <v>193</v>
      </c>
      <c r="L90" t="s">
        <v>193</v>
      </c>
      <c r="N90" t="s">
        <v>193</v>
      </c>
      <c r="O90" t="s">
        <v>193</v>
      </c>
      <c r="S90">
        <f>COUNTA(Table2021[[#This Row],[Thermal Cycling]:[PAN Performance (2020-)]])</f>
        <v>4</v>
      </c>
    </row>
    <row r="91" spans="1:19" x14ac:dyDescent="0.3">
      <c r="A91" t="s">
        <v>123</v>
      </c>
      <c r="B91" t="s">
        <v>119</v>
      </c>
      <c r="K91" t="s">
        <v>193</v>
      </c>
      <c r="L91" t="s">
        <v>193</v>
      </c>
      <c r="N91" t="s">
        <v>193</v>
      </c>
      <c r="O91" t="s">
        <v>193</v>
      </c>
      <c r="S91">
        <f>COUNTA(Table2021[[#This Row],[Thermal Cycling]:[PAN Performance (2020-)]])</f>
        <v>4</v>
      </c>
    </row>
    <row r="92" spans="1:19" x14ac:dyDescent="0.3">
      <c r="A92" t="s">
        <v>534</v>
      </c>
      <c r="B92" t="s">
        <v>119</v>
      </c>
      <c r="K92" t="s">
        <v>193</v>
      </c>
      <c r="N92" t="s">
        <v>193</v>
      </c>
      <c r="O92" t="s">
        <v>193</v>
      </c>
      <c r="S92">
        <f>COUNTA(Table2021[[#This Row],[Thermal Cycling]:[PAN Performance (2020-)]])</f>
        <v>3</v>
      </c>
    </row>
    <row r="93" spans="1:19" x14ac:dyDescent="0.3">
      <c r="A93" t="s">
        <v>535</v>
      </c>
      <c r="B93" t="s">
        <v>119</v>
      </c>
      <c r="K93" t="s">
        <v>193</v>
      </c>
      <c r="L93" t="s">
        <v>193</v>
      </c>
      <c r="N93" t="s">
        <v>193</v>
      </c>
      <c r="S93">
        <f>COUNTA(Table2021[[#This Row],[Thermal Cycling]:[PAN Performance (2020-)]])</f>
        <v>3</v>
      </c>
    </row>
    <row r="94" spans="1:19" x14ac:dyDescent="0.3">
      <c r="A94" t="s">
        <v>549</v>
      </c>
      <c r="B94" t="s">
        <v>119</v>
      </c>
      <c r="L94" t="s">
        <v>193</v>
      </c>
      <c r="N94" t="s">
        <v>193</v>
      </c>
      <c r="O94" t="s">
        <v>193</v>
      </c>
      <c r="S94">
        <f>COUNTA(Table2021[[#This Row],[Thermal Cycling]:[PAN Performance (2020-)]])</f>
        <v>3</v>
      </c>
    </row>
    <row r="95" spans="1:19" x14ac:dyDescent="0.3">
      <c r="A95" t="s">
        <v>121</v>
      </c>
      <c r="B95" t="s">
        <v>119</v>
      </c>
      <c r="M95" t="s">
        <v>193</v>
      </c>
      <c r="N95" t="s">
        <v>193</v>
      </c>
      <c r="O95" t="s">
        <v>193</v>
      </c>
      <c r="S95">
        <f>COUNTA(Table2021[[#This Row],[Thermal Cycling]:[PAN Performance (2020-)]])</f>
        <v>3</v>
      </c>
    </row>
    <row r="96" spans="1:19" x14ac:dyDescent="0.3">
      <c r="A96" t="s">
        <v>128</v>
      </c>
      <c r="B96" t="s">
        <v>119</v>
      </c>
      <c r="K96" t="s">
        <v>193</v>
      </c>
      <c r="L96" t="s">
        <v>193</v>
      </c>
      <c r="S96">
        <f>COUNTA(Table2021[[#This Row],[Thermal Cycling]:[PAN Performance (2020-)]])</f>
        <v>2</v>
      </c>
    </row>
    <row r="97" spans="1:19" x14ac:dyDescent="0.3">
      <c r="A97" t="s">
        <v>538</v>
      </c>
      <c r="B97" t="s">
        <v>119</v>
      </c>
      <c r="K97" t="s">
        <v>193</v>
      </c>
      <c r="L97" t="s">
        <v>193</v>
      </c>
      <c r="S97">
        <f>COUNTA(Table2021[[#This Row],[Thermal Cycling]:[PAN Performance (2020-)]])</f>
        <v>2</v>
      </c>
    </row>
    <row r="98" spans="1:19" x14ac:dyDescent="0.3">
      <c r="A98" t="s">
        <v>129</v>
      </c>
      <c r="B98" t="s">
        <v>119</v>
      </c>
      <c r="K98" t="s">
        <v>193</v>
      </c>
      <c r="O98" t="s">
        <v>193</v>
      </c>
      <c r="S98">
        <f>COUNTA(Table2021[[#This Row],[Thermal Cycling]:[PAN Performance (2020-)]])</f>
        <v>2</v>
      </c>
    </row>
    <row r="99" spans="1:19" x14ac:dyDescent="0.3">
      <c r="A99" t="s">
        <v>547</v>
      </c>
      <c r="B99" t="s">
        <v>119</v>
      </c>
      <c r="L99" t="s">
        <v>193</v>
      </c>
      <c r="N99" t="s">
        <v>193</v>
      </c>
      <c r="S99">
        <f>COUNTA(Table2021[[#This Row],[Thermal Cycling]:[PAN Performance (2020-)]])</f>
        <v>2</v>
      </c>
    </row>
    <row r="100" spans="1:19" x14ac:dyDescent="0.3">
      <c r="A100" t="s">
        <v>548</v>
      </c>
      <c r="B100" t="s">
        <v>119</v>
      </c>
      <c r="L100" t="s">
        <v>193</v>
      </c>
      <c r="N100" t="s">
        <v>193</v>
      </c>
      <c r="S100">
        <f>COUNTA(Table2021[[#This Row],[Thermal Cycling]:[PAN Performance (2020-)]])</f>
        <v>2</v>
      </c>
    </row>
    <row r="101" spans="1:19" x14ac:dyDescent="0.3">
      <c r="A101" t="s">
        <v>550</v>
      </c>
      <c r="B101" t="s">
        <v>119</v>
      </c>
      <c r="L101" t="s">
        <v>193</v>
      </c>
      <c r="N101" t="s">
        <v>193</v>
      </c>
      <c r="S101">
        <f>COUNTA(Table2021[[#This Row],[Thermal Cycling]:[PAN Performance (2020-)]])</f>
        <v>2</v>
      </c>
    </row>
    <row r="102" spans="1:19" x14ac:dyDescent="0.3">
      <c r="A102" t="s">
        <v>564</v>
      </c>
      <c r="B102" t="s">
        <v>119</v>
      </c>
      <c r="N102" t="s">
        <v>193</v>
      </c>
      <c r="O102" t="s">
        <v>193</v>
      </c>
      <c r="S102">
        <f>COUNTA(Table2021[[#This Row],[Thermal Cycling]:[PAN Performance (2020-)]])</f>
        <v>2</v>
      </c>
    </row>
    <row r="103" spans="1:19" x14ac:dyDescent="0.3">
      <c r="A103" t="s">
        <v>572</v>
      </c>
      <c r="B103" t="s">
        <v>119</v>
      </c>
      <c r="N103" t="s">
        <v>193</v>
      </c>
      <c r="O103" t="s">
        <v>193</v>
      </c>
      <c r="S103">
        <f>COUNTA(Table2021[[#This Row],[Thermal Cycling]:[PAN Performance (2020-)]])</f>
        <v>2</v>
      </c>
    </row>
    <row r="104" spans="1:19" x14ac:dyDescent="0.3">
      <c r="A104" t="s">
        <v>536</v>
      </c>
      <c r="B104" t="s">
        <v>119</v>
      </c>
      <c r="K104" t="s">
        <v>193</v>
      </c>
      <c r="S104">
        <f>COUNTA(Table2021[[#This Row],[Thermal Cycling]:[PAN Performance (2020-)]])</f>
        <v>1</v>
      </c>
    </row>
    <row r="105" spans="1:19" x14ac:dyDescent="0.3">
      <c r="A105" t="s">
        <v>537</v>
      </c>
      <c r="B105" t="s">
        <v>119</v>
      </c>
      <c r="K105" t="s">
        <v>193</v>
      </c>
      <c r="S105">
        <f>COUNTA(Table2021[[#This Row],[Thermal Cycling]:[PAN Performance (2020-)]])</f>
        <v>1</v>
      </c>
    </row>
    <row r="106" spans="1:19" x14ac:dyDescent="0.3">
      <c r="A106" t="s">
        <v>140</v>
      </c>
      <c r="B106" t="s">
        <v>409</v>
      </c>
      <c r="K106" t="s">
        <v>193</v>
      </c>
      <c r="L106" t="s">
        <v>193</v>
      </c>
      <c r="N106" t="s">
        <v>193</v>
      </c>
      <c r="O106" t="s">
        <v>193</v>
      </c>
      <c r="S106">
        <f>COUNTA(Table2021[[#This Row],[Thermal Cycling]:[PAN Performance (2020-)]])</f>
        <v>4</v>
      </c>
    </row>
    <row r="107" spans="1:19" x14ac:dyDescent="0.3">
      <c r="A107" t="s">
        <v>551</v>
      </c>
      <c r="B107" t="s">
        <v>409</v>
      </c>
      <c r="L107" t="s">
        <v>193</v>
      </c>
      <c r="N107" t="s">
        <v>193</v>
      </c>
      <c r="O107" t="s">
        <v>193</v>
      </c>
      <c r="S107">
        <f>COUNTA(Table2021[[#This Row],[Thermal Cycling]:[PAN Performance (2020-)]])</f>
        <v>3</v>
      </c>
    </row>
    <row r="108" spans="1:19" x14ac:dyDescent="0.3">
      <c r="A108" t="s">
        <v>138</v>
      </c>
      <c r="B108" t="s">
        <v>409</v>
      </c>
      <c r="L108" t="s">
        <v>193</v>
      </c>
      <c r="N108" t="s">
        <v>193</v>
      </c>
      <c r="O108" t="s">
        <v>193</v>
      </c>
      <c r="S108">
        <f>COUNTA(Table2021[[#This Row],[Thermal Cycling]:[PAN Performance (2020-)]])</f>
        <v>3</v>
      </c>
    </row>
    <row r="109" spans="1:19" x14ac:dyDescent="0.3">
      <c r="A109" t="s">
        <v>144</v>
      </c>
      <c r="B109" t="s">
        <v>417</v>
      </c>
      <c r="N109" t="s">
        <v>193</v>
      </c>
      <c r="O109" t="s">
        <v>193</v>
      </c>
      <c r="S109">
        <f>COUNTA(Table2021[[#This Row],[Thermal Cycling]:[PAN Performance (2020-)]])</f>
        <v>2</v>
      </c>
    </row>
    <row r="110" spans="1:19" x14ac:dyDescent="0.3">
      <c r="A110" t="s">
        <v>143</v>
      </c>
      <c r="B110" t="s">
        <v>417</v>
      </c>
      <c r="N110" t="s">
        <v>193</v>
      </c>
      <c r="O110" t="s">
        <v>193</v>
      </c>
      <c r="S110">
        <f>COUNTA(Table2021[[#This Row],[Thermal Cycling]:[PAN Performance (2020-)]])</f>
        <v>2</v>
      </c>
    </row>
    <row r="111" spans="1:19" x14ac:dyDescent="0.3">
      <c r="A111" t="s">
        <v>146</v>
      </c>
      <c r="B111" t="s">
        <v>539</v>
      </c>
      <c r="K111" t="s">
        <v>193</v>
      </c>
      <c r="L111" t="s">
        <v>193</v>
      </c>
      <c r="M111" t="s">
        <v>193</v>
      </c>
      <c r="P111" t="s">
        <v>193</v>
      </c>
      <c r="S111">
        <f>COUNTA(Table2021[[#This Row],[Thermal Cycling]:[PAN Performance (2020-)]])</f>
        <v>4</v>
      </c>
    </row>
    <row r="112" spans="1:19" x14ac:dyDescent="0.3">
      <c r="A112" t="s">
        <v>540</v>
      </c>
      <c r="B112" t="s">
        <v>541</v>
      </c>
      <c r="K112" t="s">
        <v>193</v>
      </c>
      <c r="L112" t="s">
        <v>193</v>
      </c>
      <c r="N112" t="s">
        <v>193</v>
      </c>
      <c r="S112">
        <f>COUNTA(Table2021[[#This Row],[Thermal Cycling]:[PAN Performance (2020-)]])</f>
        <v>3</v>
      </c>
    </row>
    <row r="113" spans="1:19" x14ac:dyDescent="0.3">
      <c r="A113" t="s">
        <v>155</v>
      </c>
      <c r="B113" t="s">
        <v>153</v>
      </c>
      <c r="L113" t="s">
        <v>193</v>
      </c>
      <c r="N113" t="s">
        <v>193</v>
      </c>
      <c r="O113" t="s">
        <v>193</v>
      </c>
      <c r="S113">
        <f>COUNTA(Table2021[[#This Row],[Thermal Cycling]:[PAN Performance (2020-)]])</f>
        <v>3</v>
      </c>
    </row>
    <row r="114" spans="1:19" x14ac:dyDescent="0.3">
      <c r="A114" t="s">
        <v>154</v>
      </c>
      <c r="B114" t="s">
        <v>153</v>
      </c>
      <c r="L114" t="s">
        <v>193</v>
      </c>
      <c r="N114" t="s">
        <v>193</v>
      </c>
      <c r="O114" t="s">
        <v>193</v>
      </c>
      <c r="S114">
        <f>COUNTA(Table2021[[#This Row],[Thermal Cycling]:[PAN Performance (2020-)]])</f>
        <v>3</v>
      </c>
    </row>
    <row r="115" spans="1:19" ht="28.8" x14ac:dyDescent="0.3">
      <c r="A115" s="1" t="s">
        <v>165</v>
      </c>
      <c r="B115" t="s">
        <v>408</v>
      </c>
      <c r="O115" t="s">
        <v>193</v>
      </c>
      <c r="S115">
        <f>COUNTA(Table2021[[#This Row],[Thermal Cycling]:[PAN Performance (2020-)]])</f>
        <v>1</v>
      </c>
    </row>
    <row r="116" spans="1:19" x14ac:dyDescent="0.3">
      <c r="A116" t="s">
        <v>573</v>
      </c>
      <c r="B116" t="s">
        <v>408</v>
      </c>
      <c r="O116" t="s">
        <v>193</v>
      </c>
      <c r="S116">
        <f>COUNTA(Table2021[[#This Row],[Thermal Cycling]:[PAN Performance (2020-)]])</f>
        <v>1</v>
      </c>
    </row>
    <row r="117" spans="1:19" x14ac:dyDescent="0.3">
      <c r="A117" t="s">
        <v>177</v>
      </c>
      <c r="B117" t="s">
        <v>174</v>
      </c>
      <c r="N117" t="s">
        <v>193</v>
      </c>
      <c r="S117">
        <f>COUNTA(Table2021[[#This Row],[Thermal Cycling]:[PAN Performance (2020-)]])</f>
        <v>1</v>
      </c>
    </row>
    <row r="118" spans="1:19" x14ac:dyDescent="0.3">
      <c r="A118" t="s">
        <v>178</v>
      </c>
      <c r="B118" t="s">
        <v>174</v>
      </c>
      <c r="N118" t="s">
        <v>193</v>
      </c>
      <c r="S118">
        <f>COUNTA(Table2021[[#This Row],[Thermal Cycling]:[PAN Performance (2020-)]])</f>
        <v>1</v>
      </c>
    </row>
    <row r="119" spans="1:19" x14ac:dyDescent="0.3">
      <c r="A119" t="s">
        <v>176</v>
      </c>
      <c r="B119" t="s">
        <v>174</v>
      </c>
      <c r="N119" t="s">
        <v>193</v>
      </c>
      <c r="S119">
        <f>COUNTA(Table2021[[#This Row],[Thermal Cycling]:[PAN Performance (2020-)]])</f>
        <v>1</v>
      </c>
    </row>
    <row r="120" spans="1:19" x14ac:dyDescent="0.3">
      <c r="A120" t="s">
        <v>552</v>
      </c>
      <c r="B120" t="s">
        <v>179</v>
      </c>
      <c r="L120" t="s">
        <v>193</v>
      </c>
      <c r="S120">
        <f>COUNTA(Table2021[[#This Row],[Thermal Cycling]:[PAN Performance (2020-)]])</f>
        <v>1</v>
      </c>
    </row>
    <row r="121" spans="1:19" x14ac:dyDescent="0.3">
      <c r="A121" t="s">
        <v>553</v>
      </c>
      <c r="B121" t="s">
        <v>179</v>
      </c>
      <c r="L121" t="s">
        <v>193</v>
      </c>
      <c r="S121">
        <f>COUNTA(Table2021[[#This Row],[Thermal Cycling]:[PAN Performance (2020-)]])</f>
        <v>1</v>
      </c>
    </row>
  </sheetData>
  <phoneticPr fontId="2" type="noConversion"/>
  <pageMargins left="0.7" right="0.7" top="0.75" bottom="0.75" header="0.3" footer="0.3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C0E1-83DC-4872-95EE-BA4E0F4E66DD}">
  <dimension ref="A1:AA73"/>
  <sheetViews>
    <sheetView zoomScale="80" zoomScaleNormal="80" workbookViewId="0"/>
  </sheetViews>
  <sheetFormatPr defaultRowHeight="14.4" x14ac:dyDescent="0.3"/>
  <cols>
    <col min="1" max="1" width="15" bestFit="1" customWidth="1"/>
    <col min="2" max="2" width="21.33203125" bestFit="1" customWidth="1"/>
    <col min="3" max="3" width="13.6640625" bestFit="1" customWidth="1"/>
    <col min="4" max="5" width="19.33203125" bestFit="1" customWidth="1"/>
    <col min="6" max="7" width="17.21875" bestFit="1" customWidth="1"/>
    <col min="8" max="8" width="17.77734375" bestFit="1" customWidth="1"/>
    <col min="9" max="9" width="13.77734375" bestFit="1" customWidth="1"/>
    <col min="10" max="10" width="15" bestFit="1" customWidth="1"/>
    <col min="11" max="11" width="17.77734375" bestFit="1" customWidth="1"/>
    <col min="12" max="12" width="13.77734375" bestFit="1" customWidth="1"/>
    <col min="13" max="13" width="28.21875" bestFit="1" customWidth="1"/>
    <col min="14" max="14" width="6.88671875" bestFit="1" customWidth="1"/>
    <col min="15" max="15" width="19.33203125" bestFit="1" customWidth="1"/>
    <col min="16" max="16" width="26" bestFit="1" customWidth="1"/>
    <col min="17" max="17" width="29.44140625" bestFit="1" customWidth="1"/>
    <col min="18" max="18" width="13.88671875" bestFit="1" customWidth="1"/>
    <col min="19" max="19" width="26" bestFit="1" customWidth="1"/>
    <col min="20" max="23" width="23.44140625" bestFit="1" customWidth="1"/>
    <col min="24" max="27" width="26.77734375" bestFit="1" customWidth="1"/>
  </cols>
  <sheetData>
    <row r="1" spans="1:27" x14ac:dyDescent="0.3">
      <c r="A1" s="6" t="s">
        <v>5</v>
      </c>
      <c r="B1" s="4" t="s">
        <v>0</v>
      </c>
      <c r="C1" s="4" t="s">
        <v>787</v>
      </c>
      <c r="D1" s="4" t="s">
        <v>788</v>
      </c>
      <c r="E1" s="4" t="s">
        <v>789</v>
      </c>
      <c r="F1" s="4" t="s">
        <v>1</v>
      </c>
      <c r="G1" s="4" t="s">
        <v>2</v>
      </c>
      <c r="H1" s="4" t="s">
        <v>793</v>
      </c>
      <c r="I1" s="4" t="s">
        <v>3</v>
      </c>
      <c r="J1" s="4" t="s">
        <v>792</v>
      </c>
      <c r="K1" s="4" t="s">
        <v>19</v>
      </c>
      <c r="L1" s="4" t="s">
        <v>17</v>
      </c>
      <c r="M1" s="4" t="s">
        <v>18</v>
      </c>
      <c r="N1" s="4" t="s">
        <v>791</v>
      </c>
      <c r="O1" s="4" t="s">
        <v>776</v>
      </c>
      <c r="P1" s="4" t="s">
        <v>775</v>
      </c>
      <c r="Q1" s="4" t="s">
        <v>774</v>
      </c>
      <c r="R1" s="4" t="s">
        <v>777</v>
      </c>
      <c r="S1" s="5" t="s">
        <v>794</v>
      </c>
      <c r="T1" s="4" t="s">
        <v>468</v>
      </c>
      <c r="U1" s="4" t="s">
        <v>469</v>
      </c>
      <c r="V1" s="4" t="s">
        <v>470</v>
      </c>
      <c r="W1" s="4" t="s">
        <v>473</v>
      </c>
      <c r="X1" s="4" t="s">
        <v>472</v>
      </c>
      <c r="Y1" s="4" t="s">
        <v>474</v>
      </c>
      <c r="Z1" s="4" t="s">
        <v>477</v>
      </c>
      <c r="AA1" s="4" t="s">
        <v>485</v>
      </c>
    </row>
    <row r="2" spans="1:27" x14ac:dyDescent="0.3">
      <c r="A2" t="s">
        <v>580</v>
      </c>
      <c r="B2" t="s">
        <v>21</v>
      </c>
      <c r="K2" t="s">
        <v>193</v>
      </c>
      <c r="L2" t="s">
        <v>193</v>
      </c>
      <c r="M2" t="s">
        <v>193</v>
      </c>
      <c r="N2" t="s">
        <v>193</v>
      </c>
      <c r="P2" t="s">
        <v>193</v>
      </c>
      <c r="S2">
        <f>COUNTA(Table2020[[#This Row],[Thermal Cycling]:[PID]],Table2020[[#This Row],[PAN Performance (2020-)]])</f>
        <v>5</v>
      </c>
      <c r="T2" t="s">
        <v>480</v>
      </c>
      <c r="U2" t="s">
        <v>627</v>
      </c>
      <c r="X2" t="s">
        <v>30</v>
      </c>
      <c r="Y2" t="s">
        <v>30</v>
      </c>
    </row>
    <row r="3" spans="1:27" x14ac:dyDescent="0.3">
      <c r="A3" t="s">
        <v>581</v>
      </c>
      <c r="B3" t="s">
        <v>21</v>
      </c>
      <c r="K3" t="s">
        <v>193</v>
      </c>
      <c r="L3" t="s">
        <v>193</v>
      </c>
      <c r="M3" t="s">
        <v>193</v>
      </c>
      <c r="N3" t="s">
        <v>193</v>
      </c>
      <c r="P3" t="s">
        <v>193</v>
      </c>
      <c r="S3">
        <f>COUNTA(Table2020[[#This Row],[Thermal Cycling]:[PID]],Table2020[[#This Row],[PAN Performance (2020-)]])</f>
        <v>5</v>
      </c>
      <c r="T3" t="s">
        <v>480</v>
      </c>
      <c r="U3" t="s">
        <v>627</v>
      </c>
      <c r="X3" t="s">
        <v>30</v>
      </c>
      <c r="Y3" t="s">
        <v>30</v>
      </c>
    </row>
    <row r="4" spans="1:27" x14ac:dyDescent="0.3">
      <c r="A4" t="s">
        <v>578</v>
      </c>
      <c r="B4" t="s">
        <v>21</v>
      </c>
      <c r="K4" t="s">
        <v>193</v>
      </c>
      <c r="L4" t="s">
        <v>193</v>
      </c>
      <c r="M4" t="s">
        <v>193</v>
      </c>
      <c r="N4" t="s">
        <v>193</v>
      </c>
      <c r="S4">
        <f>COUNTA(Table2020[[#This Row],[Thermal Cycling]:[PID]],Table2020[[#This Row],[PAN Performance (2020-)]])</f>
        <v>4</v>
      </c>
      <c r="T4" t="s">
        <v>480</v>
      </c>
      <c r="U4" t="s">
        <v>627</v>
      </c>
      <c r="X4" t="s">
        <v>30</v>
      </c>
      <c r="Y4" t="s">
        <v>30</v>
      </c>
    </row>
    <row r="5" spans="1:27" x14ac:dyDescent="0.3">
      <c r="A5" t="s">
        <v>579</v>
      </c>
      <c r="B5" t="s">
        <v>21</v>
      </c>
      <c r="K5" t="s">
        <v>193</v>
      </c>
      <c r="L5" t="s">
        <v>193</v>
      </c>
      <c r="M5" t="s">
        <v>193</v>
      </c>
      <c r="N5" t="s">
        <v>193</v>
      </c>
      <c r="S5">
        <f>COUNTA(Table2020[[#This Row],[Thermal Cycling]:[PID]],Table2020[[#This Row],[PAN Performance (2020-)]])</f>
        <v>4</v>
      </c>
      <c r="T5" t="s">
        <v>480</v>
      </c>
      <c r="U5" t="s">
        <v>627</v>
      </c>
      <c r="X5" t="s">
        <v>30</v>
      </c>
      <c r="Y5" t="s">
        <v>30</v>
      </c>
    </row>
    <row r="6" spans="1:27" x14ac:dyDescent="0.3">
      <c r="A6" t="s">
        <v>597</v>
      </c>
      <c r="B6" t="s">
        <v>596</v>
      </c>
      <c r="K6" t="s">
        <v>193</v>
      </c>
      <c r="L6" t="s">
        <v>193</v>
      </c>
      <c r="M6" t="s">
        <v>193</v>
      </c>
      <c r="N6" t="s">
        <v>193</v>
      </c>
      <c r="S6">
        <f>COUNTA(Table2020[[#This Row],[Thermal Cycling]:[PID]],Table2020[[#This Row],[PAN Performance (2020-)]])</f>
        <v>4</v>
      </c>
      <c r="T6" t="s">
        <v>630</v>
      </c>
      <c r="U6" t="s">
        <v>105</v>
      </c>
      <c r="X6" t="s">
        <v>478</v>
      </c>
      <c r="Y6" t="s">
        <v>30</v>
      </c>
    </row>
    <row r="7" spans="1:27" x14ac:dyDescent="0.3">
      <c r="A7" t="s">
        <v>605</v>
      </c>
      <c r="B7" t="s">
        <v>541</v>
      </c>
      <c r="K7" t="s">
        <v>193</v>
      </c>
      <c r="L7" t="s">
        <v>193</v>
      </c>
      <c r="M7" t="s">
        <v>193</v>
      </c>
      <c r="N7" t="s">
        <v>193</v>
      </c>
      <c r="S7">
        <f>COUNTA(Table2020[[#This Row],[Thermal Cycling]:[PID]],Table2020[[#This Row],[PAN Performance (2020-)]])</f>
        <v>4</v>
      </c>
      <c r="T7" t="s">
        <v>449</v>
      </c>
      <c r="U7" t="s">
        <v>632</v>
      </c>
      <c r="X7" t="s">
        <v>439</v>
      </c>
      <c r="Y7" t="s">
        <v>476</v>
      </c>
    </row>
    <row r="8" spans="1:27" x14ac:dyDescent="0.3">
      <c r="A8" t="s">
        <v>604</v>
      </c>
      <c r="B8" t="s">
        <v>541</v>
      </c>
      <c r="K8" t="s">
        <v>193</v>
      </c>
      <c r="L8" t="s">
        <v>193</v>
      </c>
      <c r="M8" t="s">
        <v>193</v>
      </c>
      <c r="N8" t="s">
        <v>193</v>
      </c>
      <c r="S8">
        <f>COUNTA(Table2020[[#This Row],[Thermal Cycling]:[PID]],Table2020[[#This Row],[PAN Performance (2020-)]])</f>
        <v>4</v>
      </c>
      <c r="T8" t="s">
        <v>449</v>
      </c>
      <c r="U8" t="s">
        <v>632</v>
      </c>
      <c r="X8" t="s">
        <v>439</v>
      </c>
      <c r="Y8" t="s">
        <v>476</v>
      </c>
    </row>
    <row r="9" spans="1:27" x14ac:dyDescent="0.3">
      <c r="A9" t="s">
        <v>601</v>
      </c>
      <c r="B9" t="s">
        <v>409</v>
      </c>
      <c r="K9" t="s">
        <v>193</v>
      </c>
      <c r="L9" t="s">
        <v>193</v>
      </c>
      <c r="M9" t="s">
        <v>193</v>
      </c>
      <c r="N9" t="s">
        <v>193</v>
      </c>
      <c r="S9">
        <f>COUNTA(Table2020[[#This Row],[Thermal Cycling]:[PID]],Table2020[[#This Row],[PAN Performance (2020-)]])</f>
        <v>4</v>
      </c>
      <c r="T9" t="s">
        <v>136</v>
      </c>
      <c r="X9" t="s">
        <v>137</v>
      </c>
    </row>
    <row r="10" spans="1:27" x14ac:dyDescent="0.3">
      <c r="A10" t="s">
        <v>582</v>
      </c>
      <c r="B10" t="s">
        <v>418</v>
      </c>
      <c r="K10" t="s">
        <v>193</v>
      </c>
      <c r="L10" t="s">
        <v>193</v>
      </c>
      <c r="M10" t="s">
        <v>193</v>
      </c>
      <c r="N10" t="s">
        <v>193</v>
      </c>
      <c r="S10">
        <f>COUNTA(Table2020[[#This Row],[Thermal Cycling]:[PID]],Table2020[[#This Row],[PAN Performance (2020-)]])</f>
        <v>4</v>
      </c>
      <c r="T10" t="s">
        <v>456</v>
      </c>
      <c r="X10" t="s">
        <v>440</v>
      </c>
    </row>
    <row r="11" spans="1:27" x14ac:dyDescent="0.3">
      <c r="A11" t="s">
        <v>26</v>
      </c>
      <c r="B11" t="s">
        <v>21</v>
      </c>
      <c r="K11" t="s">
        <v>193</v>
      </c>
      <c r="L11" t="s">
        <v>193</v>
      </c>
      <c r="N11" t="s">
        <v>193</v>
      </c>
      <c r="S11">
        <f>COUNTA(Table2020[[#This Row],[Thermal Cycling]:[PID]],Table2020[[#This Row],[PAN Performance (2020-)]])</f>
        <v>3</v>
      </c>
      <c r="T11" t="s">
        <v>480</v>
      </c>
      <c r="U11" t="s">
        <v>627</v>
      </c>
      <c r="X11" t="s">
        <v>30</v>
      </c>
      <c r="Y11" t="s">
        <v>30</v>
      </c>
    </row>
    <row r="12" spans="1:27" x14ac:dyDescent="0.3">
      <c r="A12" t="s">
        <v>23</v>
      </c>
      <c r="B12" t="s">
        <v>21</v>
      </c>
      <c r="K12" t="s">
        <v>193</v>
      </c>
      <c r="L12" t="s">
        <v>193</v>
      </c>
      <c r="N12" t="s">
        <v>193</v>
      </c>
      <c r="S12">
        <f>COUNTA(Table2020[[#This Row],[Thermal Cycling]:[PID]],Table2020[[#This Row],[PAN Performance (2020-)]])</f>
        <v>3</v>
      </c>
      <c r="T12" t="s">
        <v>480</v>
      </c>
      <c r="U12" t="s">
        <v>627</v>
      </c>
      <c r="X12" t="s">
        <v>30</v>
      </c>
      <c r="Y12" t="s">
        <v>30</v>
      </c>
    </row>
    <row r="13" spans="1:27" x14ac:dyDescent="0.3">
      <c r="A13" t="s">
        <v>520</v>
      </c>
      <c r="B13" t="s">
        <v>596</v>
      </c>
      <c r="K13" t="s">
        <v>193</v>
      </c>
      <c r="L13" t="s">
        <v>193</v>
      </c>
      <c r="M13" t="s">
        <v>193</v>
      </c>
      <c r="S13">
        <f>COUNTA(Table2020[[#This Row],[Thermal Cycling]:[PID]],Table2020[[#This Row],[PAN Performance (2020-)]])</f>
        <v>3</v>
      </c>
      <c r="T13" t="s">
        <v>630</v>
      </c>
      <c r="U13" t="s">
        <v>105</v>
      </c>
      <c r="X13" t="s">
        <v>478</v>
      </c>
      <c r="Y13" t="s">
        <v>30</v>
      </c>
    </row>
    <row r="14" spans="1:27" x14ac:dyDescent="0.3">
      <c r="A14" t="s">
        <v>586</v>
      </c>
      <c r="B14" t="s">
        <v>119</v>
      </c>
      <c r="K14" t="s">
        <v>193</v>
      </c>
      <c r="L14" t="s">
        <v>193</v>
      </c>
      <c r="N14" t="s">
        <v>193</v>
      </c>
      <c r="S14">
        <f>COUNTA(Table2020[[#This Row],[Thermal Cycling]:[PID]],Table2020[[#This Row],[PAN Performance (2020-)]])</f>
        <v>3</v>
      </c>
      <c r="T14" t="s">
        <v>471</v>
      </c>
      <c r="U14" t="s">
        <v>491</v>
      </c>
      <c r="V14" t="s">
        <v>492</v>
      </c>
      <c r="X14" t="s">
        <v>438</v>
      </c>
      <c r="Y14" t="s">
        <v>478</v>
      </c>
      <c r="Z14" t="s">
        <v>476</v>
      </c>
    </row>
    <row r="15" spans="1:27" x14ac:dyDescent="0.3">
      <c r="A15" t="s">
        <v>587</v>
      </c>
      <c r="B15" t="s">
        <v>119</v>
      </c>
      <c r="K15" t="s">
        <v>193</v>
      </c>
      <c r="L15" t="s">
        <v>193</v>
      </c>
      <c r="N15" t="s">
        <v>193</v>
      </c>
      <c r="S15">
        <f>COUNTA(Table2020[[#This Row],[Thermal Cycling]:[PID]],Table2020[[#This Row],[PAN Performance (2020-)]])</f>
        <v>3</v>
      </c>
      <c r="T15" t="s">
        <v>471</v>
      </c>
      <c r="U15" t="s">
        <v>491</v>
      </c>
      <c r="V15" t="s">
        <v>492</v>
      </c>
      <c r="X15" t="s">
        <v>438</v>
      </c>
      <c r="Y15" t="s">
        <v>478</v>
      </c>
      <c r="Z15" t="s">
        <v>476</v>
      </c>
    </row>
    <row r="16" spans="1:27" x14ac:dyDescent="0.3">
      <c r="A16" t="s">
        <v>594</v>
      </c>
      <c r="B16" t="s">
        <v>191</v>
      </c>
      <c r="K16" t="s">
        <v>193</v>
      </c>
      <c r="L16" t="s">
        <v>193</v>
      </c>
      <c r="N16" t="s">
        <v>193</v>
      </c>
      <c r="S16">
        <f>COUNTA(Table2020[[#This Row],[Thermal Cycling]:[PID]],Table2020[[#This Row],[PAN Performance (2020-)]])</f>
        <v>3</v>
      </c>
      <c r="T16" t="s">
        <v>441</v>
      </c>
      <c r="U16" t="s">
        <v>628</v>
      </c>
      <c r="X16" t="s">
        <v>30</v>
      </c>
      <c r="Y16" t="s">
        <v>45</v>
      </c>
    </row>
    <row r="17" spans="1:25" x14ac:dyDescent="0.3">
      <c r="A17" t="s">
        <v>595</v>
      </c>
      <c r="B17" t="s">
        <v>191</v>
      </c>
      <c r="K17" t="s">
        <v>193</v>
      </c>
      <c r="L17" t="s">
        <v>193</v>
      </c>
      <c r="N17" t="s">
        <v>193</v>
      </c>
      <c r="S17">
        <f>COUNTA(Table2020[[#This Row],[Thermal Cycling]:[PID]],Table2020[[#This Row],[PAN Performance (2020-)]])</f>
        <v>3</v>
      </c>
      <c r="T17" t="s">
        <v>441</v>
      </c>
      <c r="U17" t="s">
        <v>628</v>
      </c>
      <c r="X17" t="s">
        <v>30</v>
      </c>
      <c r="Y17" t="s">
        <v>45</v>
      </c>
    </row>
    <row r="18" spans="1:25" x14ac:dyDescent="0.3">
      <c r="A18" t="s">
        <v>611</v>
      </c>
      <c r="B18" t="s">
        <v>185</v>
      </c>
      <c r="K18" t="s">
        <v>193</v>
      </c>
      <c r="M18" t="s">
        <v>193</v>
      </c>
      <c r="N18" t="s">
        <v>193</v>
      </c>
      <c r="S18">
        <f>COUNTA(Table2020[[#This Row],[Thermal Cycling]:[PID]],Table2020[[#This Row],[PAN Performance (2020-)]])</f>
        <v>3</v>
      </c>
      <c r="T18" t="s">
        <v>461</v>
      </c>
      <c r="X18" t="s">
        <v>30</v>
      </c>
    </row>
    <row r="19" spans="1:25" x14ac:dyDescent="0.3">
      <c r="A19" t="s">
        <v>612</v>
      </c>
      <c r="B19" t="s">
        <v>185</v>
      </c>
      <c r="K19" t="s">
        <v>193</v>
      </c>
      <c r="M19" t="s">
        <v>193</v>
      </c>
      <c r="N19" t="s">
        <v>193</v>
      </c>
      <c r="S19">
        <f>COUNTA(Table2020[[#This Row],[Thermal Cycling]:[PID]],Table2020[[#This Row],[PAN Performance (2020-)]])</f>
        <v>3</v>
      </c>
      <c r="T19" t="s">
        <v>461</v>
      </c>
      <c r="X19" t="s">
        <v>30</v>
      </c>
    </row>
    <row r="20" spans="1:25" x14ac:dyDescent="0.3">
      <c r="A20" t="s">
        <v>574</v>
      </c>
      <c r="B20" t="s">
        <v>497</v>
      </c>
      <c r="K20" t="s">
        <v>193</v>
      </c>
      <c r="M20" t="s">
        <v>193</v>
      </c>
      <c r="N20" t="s">
        <v>193</v>
      </c>
      <c r="S20">
        <f>COUNTA(Table2020[[#This Row],[Thermal Cycling]:[PID]],Table2020[[#This Row],[PAN Performance (2020-)]])</f>
        <v>3</v>
      </c>
      <c r="T20" t="s">
        <v>626</v>
      </c>
      <c r="X20" t="s">
        <v>16</v>
      </c>
    </row>
    <row r="21" spans="1:25" x14ac:dyDescent="0.3">
      <c r="A21" t="s">
        <v>575</v>
      </c>
      <c r="B21" t="s">
        <v>497</v>
      </c>
      <c r="K21" t="s">
        <v>193</v>
      </c>
      <c r="M21" t="s">
        <v>193</v>
      </c>
      <c r="N21" t="s">
        <v>193</v>
      </c>
      <c r="S21">
        <f>COUNTA(Table2020[[#This Row],[Thermal Cycling]:[PID]],Table2020[[#This Row],[PAN Performance (2020-)]])</f>
        <v>3</v>
      </c>
      <c r="T21" t="s">
        <v>626</v>
      </c>
      <c r="X21" t="s">
        <v>16</v>
      </c>
    </row>
    <row r="22" spans="1:25" x14ac:dyDescent="0.3">
      <c r="A22" t="s">
        <v>590</v>
      </c>
      <c r="B22" t="s">
        <v>75</v>
      </c>
      <c r="K22" t="s">
        <v>193</v>
      </c>
      <c r="L22" t="s">
        <v>193</v>
      </c>
      <c r="N22" t="s">
        <v>193</v>
      </c>
      <c r="S22">
        <f>COUNTA(Table2020[[#This Row],[Thermal Cycling]:[PID]],Table2020[[#This Row],[PAN Performance (2020-)]])</f>
        <v>3</v>
      </c>
      <c r="T22" t="s">
        <v>76</v>
      </c>
      <c r="X22" t="s">
        <v>77</v>
      </c>
    </row>
    <row r="23" spans="1:25" x14ac:dyDescent="0.3">
      <c r="A23" t="s">
        <v>591</v>
      </c>
      <c r="B23" t="s">
        <v>75</v>
      </c>
      <c r="K23" t="s">
        <v>193</v>
      </c>
      <c r="L23" t="s">
        <v>193</v>
      </c>
      <c r="N23" t="s">
        <v>193</v>
      </c>
      <c r="S23">
        <f>COUNTA(Table2020[[#This Row],[Thermal Cycling]:[PID]],Table2020[[#This Row],[PAN Performance (2020-)]])</f>
        <v>3</v>
      </c>
      <c r="T23" t="s">
        <v>76</v>
      </c>
      <c r="X23" t="s">
        <v>77</v>
      </c>
    </row>
    <row r="24" spans="1:25" x14ac:dyDescent="0.3">
      <c r="A24" t="s">
        <v>61</v>
      </c>
      <c r="B24" t="s">
        <v>60</v>
      </c>
      <c r="K24" t="s">
        <v>193</v>
      </c>
      <c r="L24" t="s">
        <v>193</v>
      </c>
      <c r="N24" t="s">
        <v>193</v>
      </c>
      <c r="S24">
        <f>COUNTA(Table2020[[#This Row],[Thermal Cycling]:[PID]],Table2020[[#This Row],[PAN Performance (2020-)]])</f>
        <v>3</v>
      </c>
      <c r="T24" t="s">
        <v>448</v>
      </c>
      <c r="X24" t="s">
        <v>476</v>
      </c>
    </row>
    <row r="25" spans="1:25" x14ac:dyDescent="0.3">
      <c r="A25" t="s">
        <v>583</v>
      </c>
      <c r="B25" t="s">
        <v>511</v>
      </c>
      <c r="K25" t="s">
        <v>193</v>
      </c>
      <c r="L25" t="s">
        <v>193</v>
      </c>
      <c r="N25" t="s">
        <v>193</v>
      </c>
      <c r="S25">
        <f>COUNTA(Table2020[[#This Row],[Thermal Cycling]:[PID]],Table2020[[#This Row],[PAN Performance (2020-)]])</f>
        <v>3</v>
      </c>
      <c r="T25" t="s">
        <v>628</v>
      </c>
      <c r="X25" t="s">
        <v>45</v>
      </c>
    </row>
    <row r="26" spans="1:25" x14ac:dyDescent="0.3">
      <c r="A26" t="s">
        <v>584</v>
      </c>
      <c r="B26" t="s">
        <v>511</v>
      </c>
      <c r="K26" t="s">
        <v>193</v>
      </c>
      <c r="L26" t="s">
        <v>193</v>
      </c>
      <c r="N26" t="s">
        <v>193</v>
      </c>
      <c r="S26">
        <f>COUNTA(Table2020[[#This Row],[Thermal Cycling]:[PID]],Table2020[[#This Row],[PAN Performance (2020-)]])</f>
        <v>3</v>
      </c>
      <c r="T26" t="s">
        <v>628</v>
      </c>
      <c r="X26" t="s">
        <v>45</v>
      </c>
    </row>
    <row r="27" spans="1:25" x14ac:dyDescent="0.3">
      <c r="A27" t="s">
        <v>592</v>
      </c>
      <c r="B27" t="s">
        <v>75</v>
      </c>
      <c r="K27" t="s">
        <v>193</v>
      </c>
      <c r="L27" t="s">
        <v>193</v>
      </c>
      <c r="P27" t="s">
        <v>193</v>
      </c>
      <c r="S27">
        <f>COUNTA(Table2020[[#This Row],[Thermal Cycling]:[PID]],Table2020[[#This Row],[PAN Performance (2020-)]])</f>
        <v>3</v>
      </c>
      <c r="T27" t="s">
        <v>76</v>
      </c>
      <c r="X27" t="s">
        <v>77</v>
      </c>
    </row>
    <row r="28" spans="1:25" x14ac:dyDescent="0.3">
      <c r="A28" t="s">
        <v>599</v>
      </c>
      <c r="B28" t="s">
        <v>600</v>
      </c>
      <c r="K28" t="s">
        <v>193</v>
      </c>
      <c r="N28" t="s">
        <v>193</v>
      </c>
      <c r="P28" t="s">
        <v>193</v>
      </c>
      <c r="S28">
        <f>COUNTA(Table2020[[#This Row],[Thermal Cycling]:[PID]],Table2020[[#This Row],[PAN Performance (2020-)]])</f>
        <v>3</v>
      </c>
      <c r="T28" t="s">
        <v>631</v>
      </c>
      <c r="X28" t="s">
        <v>476</v>
      </c>
    </row>
    <row r="29" spans="1:25" x14ac:dyDescent="0.3">
      <c r="A29" t="s">
        <v>106</v>
      </c>
      <c r="B29" t="s">
        <v>596</v>
      </c>
      <c r="K29" t="s">
        <v>193</v>
      </c>
      <c r="M29" t="s">
        <v>193</v>
      </c>
      <c r="S29">
        <f>COUNTA(Table2020[[#This Row],[Thermal Cycling]:[PID]],Table2020[[#This Row],[PAN Performance (2020-)]])</f>
        <v>2</v>
      </c>
      <c r="T29" t="s">
        <v>630</v>
      </c>
      <c r="U29" t="s">
        <v>105</v>
      </c>
      <c r="X29" t="s">
        <v>478</v>
      </c>
      <c r="Y29" t="s">
        <v>30</v>
      </c>
    </row>
    <row r="30" spans="1:25" x14ac:dyDescent="0.3">
      <c r="A30" t="s">
        <v>518</v>
      </c>
      <c r="B30" t="s">
        <v>596</v>
      </c>
      <c r="K30" t="s">
        <v>193</v>
      </c>
      <c r="M30" t="s">
        <v>193</v>
      </c>
      <c r="S30">
        <f>COUNTA(Table2020[[#This Row],[Thermal Cycling]:[PID]],Table2020[[#This Row],[PAN Performance (2020-)]])</f>
        <v>2</v>
      </c>
      <c r="T30" t="s">
        <v>630</v>
      </c>
      <c r="U30" t="s">
        <v>105</v>
      </c>
      <c r="X30" t="s">
        <v>478</v>
      </c>
      <c r="Y30" t="s">
        <v>30</v>
      </c>
    </row>
    <row r="31" spans="1:25" x14ac:dyDescent="0.3">
      <c r="A31" t="s">
        <v>514</v>
      </c>
      <c r="B31" t="s">
        <v>596</v>
      </c>
      <c r="K31" t="s">
        <v>193</v>
      </c>
      <c r="N31" t="s">
        <v>193</v>
      </c>
      <c r="S31">
        <f>COUNTA(Table2020[[#This Row],[Thermal Cycling]:[PID]],Table2020[[#This Row],[PAN Performance (2020-)]])</f>
        <v>2</v>
      </c>
      <c r="T31" t="s">
        <v>630</v>
      </c>
      <c r="U31" t="s">
        <v>105</v>
      </c>
      <c r="X31" t="s">
        <v>478</v>
      </c>
      <c r="Y31" t="s">
        <v>30</v>
      </c>
    </row>
    <row r="32" spans="1:25" x14ac:dyDescent="0.3">
      <c r="A32" t="s">
        <v>516</v>
      </c>
      <c r="B32" t="s">
        <v>596</v>
      </c>
      <c r="K32" t="s">
        <v>193</v>
      </c>
      <c r="N32" t="s">
        <v>193</v>
      </c>
      <c r="S32">
        <f>COUNTA(Table2020[[#This Row],[Thermal Cycling]:[PID]],Table2020[[#This Row],[PAN Performance (2020-)]])</f>
        <v>2</v>
      </c>
      <c r="T32" t="s">
        <v>630</v>
      </c>
      <c r="U32" t="s">
        <v>105</v>
      </c>
      <c r="X32" t="s">
        <v>478</v>
      </c>
      <c r="Y32" t="s">
        <v>30</v>
      </c>
    </row>
    <row r="33" spans="1:26" x14ac:dyDescent="0.3">
      <c r="A33" t="s">
        <v>544</v>
      </c>
      <c r="B33" t="s">
        <v>82</v>
      </c>
      <c r="N33" t="s">
        <v>193</v>
      </c>
      <c r="P33" t="s">
        <v>193</v>
      </c>
      <c r="S33">
        <f>COUNTA(Table2020[[#This Row],[Thermal Cycling]:[PID]],Table2020[[#This Row],[PAN Performance (2020-)]])</f>
        <v>2</v>
      </c>
      <c r="T33" t="s">
        <v>490</v>
      </c>
      <c r="U33" t="s">
        <v>489</v>
      </c>
      <c r="X33" t="s">
        <v>30</v>
      </c>
      <c r="Y33" t="s">
        <v>30</v>
      </c>
    </row>
    <row r="34" spans="1:26" x14ac:dyDescent="0.3">
      <c r="A34" t="s">
        <v>547</v>
      </c>
      <c r="B34" t="s">
        <v>119</v>
      </c>
      <c r="L34" t="s">
        <v>193</v>
      </c>
      <c r="N34" t="s">
        <v>193</v>
      </c>
      <c r="S34">
        <f>COUNTA(Table2020[[#This Row],[Thermal Cycling]:[PID]],Table2020[[#This Row],[PAN Performance (2020-)]])</f>
        <v>2</v>
      </c>
      <c r="T34" t="s">
        <v>471</v>
      </c>
      <c r="U34" t="s">
        <v>491</v>
      </c>
      <c r="V34" t="s">
        <v>492</v>
      </c>
      <c r="X34" t="s">
        <v>438</v>
      </c>
      <c r="Y34" t="s">
        <v>478</v>
      </c>
      <c r="Z34" t="s">
        <v>476</v>
      </c>
    </row>
    <row r="35" spans="1:26" x14ac:dyDescent="0.3">
      <c r="A35" t="s">
        <v>610</v>
      </c>
      <c r="B35" t="s">
        <v>408</v>
      </c>
      <c r="K35" t="s">
        <v>193</v>
      </c>
      <c r="N35" t="s">
        <v>193</v>
      </c>
      <c r="S35">
        <f>COUNTA(Table2020[[#This Row],[Thermal Cycling]:[PID]],Table2020[[#This Row],[PAN Performance (2020-)]])</f>
        <v>2</v>
      </c>
      <c r="T35" t="s">
        <v>461</v>
      </c>
      <c r="U35" t="s">
        <v>628</v>
      </c>
      <c r="V35" t="s">
        <v>456</v>
      </c>
      <c r="X35" t="s">
        <v>30</v>
      </c>
      <c r="Y35" t="s">
        <v>45</v>
      </c>
      <c r="Z35" t="s">
        <v>440</v>
      </c>
    </row>
    <row r="36" spans="1:26" x14ac:dyDescent="0.3">
      <c r="A36" t="s">
        <v>609</v>
      </c>
      <c r="B36" t="s">
        <v>408</v>
      </c>
      <c r="K36" t="s">
        <v>193</v>
      </c>
      <c r="N36" t="s">
        <v>193</v>
      </c>
      <c r="S36">
        <f>COUNTA(Table2020[[#This Row],[Thermal Cycling]:[PID]],Table2020[[#This Row],[PAN Performance (2020-)]])</f>
        <v>2</v>
      </c>
      <c r="T36" t="s">
        <v>461</v>
      </c>
      <c r="U36" t="s">
        <v>628</v>
      </c>
      <c r="V36" t="s">
        <v>456</v>
      </c>
      <c r="X36" t="s">
        <v>30</v>
      </c>
      <c r="Y36" t="s">
        <v>45</v>
      </c>
      <c r="Z36" t="s">
        <v>440</v>
      </c>
    </row>
    <row r="37" spans="1:26" x14ac:dyDescent="0.3">
      <c r="A37" t="s">
        <v>624</v>
      </c>
      <c r="B37" t="s">
        <v>408</v>
      </c>
      <c r="N37" t="s">
        <v>193</v>
      </c>
      <c r="P37" t="s">
        <v>193</v>
      </c>
      <c r="S37">
        <f>COUNTA(Table2020[[#This Row],[Thermal Cycling]:[PID]],Table2020[[#This Row],[PAN Performance (2020-)]])</f>
        <v>2</v>
      </c>
      <c r="T37" t="s">
        <v>461</v>
      </c>
      <c r="U37" t="s">
        <v>628</v>
      </c>
      <c r="V37" t="s">
        <v>456</v>
      </c>
      <c r="X37" t="s">
        <v>30</v>
      </c>
      <c r="Y37" t="s">
        <v>45</v>
      </c>
      <c r="Z37" t="s">
        <v>440</v>
      </c>
    </row>
    <row r="38" spans="1:26" x14ac:dyDescent="0.3">
      <c r="A38" t="s">
        <v>101</v>
      </c>
      <c r="B38" t="s">
        <v>191</v>
      </c>
      <c r="N38" t="s">
        <v>193</v>
      </c>
      <c r="P38" t="s">
        <v>193</v>
      </c>
      <c r="S38">
        <f>COUNTA(Table2020[[#This Row],[Thermal Cycling]:[PID]],Table2020[[#This Row],[PAN Performance (2020-)]])</f>
        <v>2</v>
      </c>
      <c r="T38" t="s">
        <v>441</v>
      </c>
      <c r="U38" t="s">
        <v>628</v>
      </c>
      <c r="X38" t="s">
        <v>30</v>
      </c>
      <c r="Y38" t="s">
        <v>45</v>
      </c>
    </row>
    <row r="39" spans="1:26" x14ac:dyDescent="0.3">
      <c r="A39" t="s">
        <v>100</v>
      </c>
      <c r="B39" t="s">
        <v>191</v>
      </c>
      <c r="N39" t="s">
        <v>193</v>
      </c>
      <c r="P39" t="s">
        <v>193</v>
      </c>
      <c r="S39">
        <f>COUNTA(Table2020[[#This Row],[Thermal Cycling]:[PID]],Table2020[[#This Row],[PAN Performance (2020-)]])</f>
        <v>2</v>
      </c>
      <c r="T39" t="s">
        <v>441</v>
      </c>
      <c r="U39" t="s">
        <v>628</v>
      </c>
      <c r="X39" t="s">
        <v>30</v>
      </c>
      <c r="Y39" t="s">
        <v>45</v>
      </c>
    </row>
    <row r="40" spans="1:26" x14ac:dyDescent="0.3">
      <c r="A40" t="s">
        <v>607</v>
      </c>
      <c r="B40" t="s">
        <v>150</v>
      </c>
      <c r="K40" t="s">
        <v>193</v>
      </c>
      <c r="N40" t="s">
        <v>193</v>
      </c>
      <c r="S40">
        <f>COUNTA(Table2020[[#This Row],[Thermal Cycling]:[PID]],Table2020[[#This Row],[PAN Performance (2020-)]])</f>
        <v>2</v>
      </c>
      <c r="T40" t="s">
        <v>148</v>
      </c>
      <c r="X40" t="s">
        <v>30</v>
      </c>
    </row>
    <row r="41" spans="1:26" x14ac:dyDescent="0.3">
      <c r="A41" t="s">
        <v>608</v>
      </c>
      <c r="B41" t="s">
        <v>150</v>
      </c>
      <c r="K41" t="s">
        <v>193</v>
      </c>
      <c r="N41" t="s">
        <v>193</v>
      </c>
      <c r="S41">
        <f>COUNTA(Table2020[[#This Row],[Thermal Cycling]:[PID]],Table2020[[#This Row],[PAN Performance (2020-)]])</f>
        <v>2</v>
      </c>
      <c r="T41" t="s">
        <v>148</v>
      </c>
      <c r="X41" t="s">
        <v>30</v>
      </c>
    </row>
    <row r="42" spans="1:26" x14ac:dyDescent="0.3">
      <c r="A42" t="s">
        <v>613</v>
      </c>
      <c r="B42" t="s">
        <v>174</v>
      </c>
      <c r="L42" t="s">
        <v>193</v>
      </c>
      <c r="M42" t="s">
        <v>193</v>
      </c>
      <c r="S42">
        <f>COUNTA(Table2020[[#This Row],[Thermal Cycling]:[PID]],Table2020[[#This Row],[PAN Performance (2020-)]])</f>
        <v>2</v>
      </c>
      <c r="T42" t="s">
        <v>175</v>
      </c>
      <c r="X42" t="s">
        <v>16</v>
      </c>
    </row>
    <row r="43" spans="1:26" x14ac:dyDescent="0.3">
      <c r="A43" t="s">
        <v>616</v>
      </c>
      <c r="B43" t="s">
        <v>174</v>
      </c>
      <c r="L43" t="s">
        <v>193</v>
      </c>
      <c r="M43" t="s">
        <v>193</v>
      </c>
      <c r="S43">
        <f>COUNTA(Table2020[[#This Row],[Thermal Cycling]:[PID]],Table2020[[#This Row],[PAN Performance (2020-)]])</f>
        <v>2</v>
      </c>
      <c r="T43" t="s">
        <v>175</v>
      </c>
      <c r="X43" t="s">
        <v>16</v>
      </c>
    </row>
    <row r="44" spans="1:26" x14ac:dyDescent="0.3">
      <c r="A44" t="s">
        <v>614</v>
      </c>
      <c r="B44" t="s">
        <v>174</v>
      </c>
      <c r="L44" t="s">
        <v>193</v>
      </c>
      <c r="N44" t="s">
        <v>193</v>
      </c>
      <c r="S44">
        <f>COUNTA(Table2020[[#This Row],[Thermal Cycling]:[PID]],Table2020[[#This Row],[PAN Performance (2020-)]])</f>
        <v>2</v>
      </c>
      <c r="T44" t="s">
        <v>175</v>
      </c>
      <c r="X44" t="s">
        <v>16</v>
      </c>
    </row>
    <row r="45" spans="1:26" x14ac:dyDescent="0.3">
      <c r="A45" t="s">
        <v>615</v>
      </c>
      <c r="B45" t="s">
        <v>174</v>
      </c>
      <c r="L45" t="s">
        <v>193</v>
      </c>
      <c r="N45" t="s">
        <v>193</v>
      </c>
      <c r="S45">
        <f>COUNTA(Table2020[[#This Row],[Thermal Cycling]:[PID]],Table2020[[#This Row],[PAN Performance (2020-)]])</f>
        <v>2</v>
      </c>
      <c r="T45" t="s">
        <v>175</v>
      </c>
      <c r="X45" t="s">
        <v>16</v>
      </c>
    </row>
    <row r="46" spans="1:26" x14ac:dyDescent="0.3">
      <c r="A46" t="s">
        <v>593</v>
      </c>
      <c r="B46" t="s">
        <v>75</v>
      </c>
      <c r="K46" t="s">
        <v>193</v>
      </c>
      <c r="L46" t="s">
        <v>193</v>
      </c>
      <c r="S46">
        <f>COUNTA(Table2020[[#This Row],[Thermal Cycling]:[PID]],Table2020[[#This Row],[PAN Performance (2020-)]])</f>
        <v>2</v>
      </c>
      <c r="T46" t="s">
        <v>76</v>
      </c>
      <c r="X46" t="s">
        <v>77</v>
      </c>
    </row>
    <row r="47" spans="1:26" x14ac:dyDescent="0.3">
      <c r="A47" t="s">
        <v>588</v>
      </c>
      <c r="B47" t="s">
        <v>63</v>
      </c>
      <c r="K47" t="s">
        <v>193</v>
      </c>
      <c r="L47" t="s">
        <v>193</v>
      </c>
      <c r="S47">
        <f>COUNTA(Table2020[[#This Row],[Thermal Cycling]:[PID]],Table2020[[#This Row],[PAN Performance (2020-)]])</f>
        <v>2</v>
      </c>
      <c r="T47" t="s">
        <v>629</v>
      </c>
      <c r="X47" t="s">
        <v>476</v>
      </c>
    </row>
    <row r="48" spans="1:26" x14ac:dyDescent="0.3">
      <c r="A48" t="s">
        <v>589</v>
      </c>
      <c r="B48" t="s">
        <v>63</v>
      </c>
      <c r="K48" t="s">
        <v>193</v>
      </c>
      <c r="L48" t="s">
        <v>193</v>
      </c>
      <c r="S48">
        <f>COUNTA(Table2020[[#This Row],[Thermal Cycling]:[PID]],Table2020[[#This Row],[PAN Performance (2020-)]])</f>
        <v>2</v>
      </c>
      <c r="T48" t="s">
        <v>629</v>
      </c>
      <c r="X48" t="s">
        <v>476</v>
      </c>
    </row>
    <row r="49" spans="1:26" x14ac:dyDescent="0.3">
      <c r="A49" t="s">
        <v>603</v>
      </c>
      <c r="B49" t="s">
        <v>602</v>
      </c>
      <c r="K49" t="s">
        <v>193</v>
      </c>
      <c r="L49" t="s">
        <v>193</v>
      </c>
      <c r="S49">
        <f>COUNTA(Table2020[[#This Row],[Thermal Cycling]:[PID]],Table2020[[#This Row],[PAN Performance (2020-)]])</f>
        <v>2</v>
      </c>
      <c r="T49" t="s">
        <v>495</v>
      </c>
      <c r="X49" t="s">
        <v>45</v>
      </c>
    </row>
    <row r="50" spans="1:26" x14ac:dyDescent="0.3">
      <c r="A50" t="s">
        <v>606</v>
      </c>
      <c r="B50" t="s">
        <v>602</v>
      </c>
      <c r="K50" t="s">
        <v>193</v>
      </c>
      <c r="L50" t="s">
        <v>193</v>
      </c>
      <c r="S50">
        <f>COUNTA(Table2020[[#This Row],[Thermal Cycling]:[PID]],Table2020[[#This Row],[PAN Performance (2020-)]])</f>
        <v>2</v>
      </c>
      <c r="T50" t="s">
        <v>495</v>
      </c>
      <c r="X50" t="s">
        <v>45</v>
      </c>
    </row>
    <row r="51" spans="1:26" x14ac:dyDescent="0.3">
      <c r="A51" t="s">
        <v>504</v>
      </c>
      <c r="B51" t="s">
        <v>511</v>
      </c>
      <c r="K51" t="s">
        <v>193</v>
      </c>
      <c r="P51" t="s">
        <v>193</v>
      </c>
      <c r="S51">
        <f>COUNTA(Table2020[[#This Row],[Thermal Cycling]:[PID]],Table2020[[#This Row],[PAN Performance (2020-)]])</f>
        <v>2</v>
      </c>
      <c r="T51" t="s">
        <v>628</v>
      </c>
      <c r="X51" t="s">
        <v>45</v>
      </c>
    </row>
    <row r="52" spans="1:26" x14ac:dyDescent="0.3">
      <c r="A52" t="s">
        <v>508</v>
      </c>
      <c r="B52" t="s">
        <v>511</v>
      </c>
      <c r="K52" t="s">
        <v>193</v>
      </c>
      <c r="P52" t="s">
        <v>193</v>
      </c>
      <c r="S52">
        <f>COUNTA(Table2020[[#This Row],[Thermal Cycling]:[PID]],Table2020[[#This Row],[PAN Performance (2020-)]])</f>
        <v>2</v>
      </c>
      <c r="T52" t="s">
        <v>628</v>
      </c>
      <c r="X52" t="s">
        <v>45</v>
      </c>
    </row>
    <row r="53" spans="1:26" x14ac:dyDescent="0.3">
      <c r="A53" t="s">
        <v>545</v>
      </c>
      <c r="B53" t="s">
        <v>82</v>
      </c>
      <c r="N53" t="s">
        <v>193</v>
      </c>
      <c r="S53">
        <f>COUNTA(Table2020[[#This Row],[Thermal Cycling]:[PID]],Table2020[[#This Row],[PAN Performance (2020-)]])</f>
        <v>1</v>
      </c>
      <c r="T53" t="s">
        <v>490</v>
      </c>
      <c r="U53" t="s">
        <v>489</v>
      </c>
      <c r="X53" t="s">
        <v>30</v>
      </c>
      <c r="Y53" t="s">
        <v>30</v>
      </c>
    </row>
    <row r="54" spans="1:26" x14ac:dyDescent="0.3">
      <c r="A54" t="s">
        <v>109</v>
      </c>
      <c r="B54" t="s">
        <v>596</v>
      </c>
      <c r="K54" t="s">
        <v>193</v>
      </c>
      <c r="S54">
        <f>COUNTA(Table2020[[#This Row],[Thermal Cycling]:[PID]],Table2020[[#This Row],[PAN Performance (2020-)]])</f>
        <v>1</v>
      </c>
      <c r="T54" t="s">
        <v>630</v>
      </c>
      <c r="U54" t="s">
        <v>105</v>
      </c>
      <c r="X54" t="s">
        <v>478</v>
      </c>
      <c r="Y54" t="s">
        <v>30</v>
      </c>
    </row>
    <row r="55" spans="1:26" x14ac:dyDescent="0.3">
      <c r="A55" t="s">
        <v>598</v>
      </c>
      <c r="B55" t="s">
        <v>596</v>
      </c>
      <c r="K55" t="s">
        <v>193</v>
      </c>
      <c r="S55">
        <f>COUNTA(Table2020[[#This Row],[Thermal Cycling]:[PID]],Table2020[[#This Row],[PAN Performance (2020-)]])</f>
        <v>1</v>
      </c>
      <c r="T55" t="s">
        <v>630</v>
      </c>
      <c r="U55" t="s">
        <v>105</v>
      </c>
      <c r="X55" t="s">
        <v>478</v>
      </c>
      <c r="Y55" t="s">
        <v>30</v>
      </c>
    </row>
    <row r="56" spans="1:26" x14ac:dyDescent="0.3">
      <c r="A56" t="s">
        <v>515</v>
      </c>
      <c r="B56" t="s">
        <v>596</v>
      </c>
      <c r="K56" t="s">
        <v>193</v>
      </c>
      <c r="S56">
        <f>COUNTA(Table2020[[#This Row],[Thermal Cycling]:[PID]],Table2020[[#This Row],[PAN Performance (2020-)]])</f>
        <v>1</v>
      </c>
      <c r="T56" t="s">
        <v>630</v>
      </c>
      <c r="U56" t="s">
        <v>105</v>
      </c>
      <c r="X56" t="s">
        <v>478</v>
      </c>
      <c r="Y56" t="s">
        <v>30</v>
      </c>
    </row>
    <row r="57" spans="1:26" x14ac:dyDescent="0.3">
      <c r="A57" t="s">
        <v>517</v>
      </c>
      <c r="B57" t="s">
        <v>596</v>
      </c>
      <c r="K57" t="s">
        <v>193</v>
      </c>
      <c r="S57">
        <f>COUNTA(Table2020[[#This Row],[Thermal Cycling]:[PID]],Table2020[[#This Row],[PAN Performance (2020-)]])</f>
        <v>1</v>
      </c>
      <c r="T57" t="s">
        <v>630</v>
      </c>
      <c r="U57" t="s">
        <v>105</v>
      </c>
      <c r="X57" t="s">
        <v>478</v>
      </c>
      <c r="Y57" t="s">
        <v>30</v>
      </c>
    </row>
    <row r="58" spans="1:26" x14ac:dyDescent="0.3">
      <c r="A58" t="s">
        <v>519</v>
      </c>
      <c r="B58" t="s">
        <v>596</v>
      </c>
      <c r="M58" t="s">
        <v>193</v>
      </c>
      <c r="S58">
        <f>COUNTA(Table2020[[#This Row],[Thermal Cycling]:[PID]],Table2020[[#This Row],[PAN Performance (2020-)]])</f>
        <v>1</v>
      </c>
      <c r="T58" t="s">
        <v>630</v>
      </c>
      <c r="U58" t="s">
        <v>105</v>
      </c>
      <c r="X58" t="s">
        <v>478</v>
      </c>
      <c r="Y58" t="s">
        <v>30</v>
      </c>
    </row>
    <row r="59" spans="1:26" x14ac:dyDescent="0.3">
      <c r="A59" t="s">
        <v>532</v>
      </c>
      <c r="B59" t="s">
        <v>119</v>
      </c>
      <c r="K59" t="s">
        <v>193</v>
      </c>
      <c r="S59">
        <f>COUNTA(Table2020[[#This Row],[Thermal Cycling]:[PID]],Table2020[[#This Row],[PAN Performance (2020-)]])</f>
        <v>1</v>
      </c>
      <c r="T59" t="s">
        <v>471</v>
      </c>
      <c r="U59" t="s">
        <v>491</v>
      </c>
      <c r="V59" t="s">
        <v>492</v>
      </c>
      <c r="X59" t="s">
        <v>438</v>
      </c>
      <c r="Y59" t="s">
        <v>478</v>
      </c>
      <c r="Z59" t="s">
        <v>476</v>
      </c>
    </row>
    <row r="60" spans="1:26" x14ac:dyDescent="0.3">
      <c r="A60" t="s">
        <v>126</v>
      </c>
      <c r="B60" t="s">
        <v>119</v>
      </c>
      <c r="K60" t="s">
        <v>193</v>
      </c>
      <c r="S60">
        <f>COUNTA(Table2020[[#This Row],[Thermal Cycling]:[PID]],Table2020[[#This Row],[PAN Performance (2020-)]])</f>
        <v>1</v>
      </c>
      <c r="T60" t="s">
        <v>471</v>
      </c>
      <c r="U60" t="s">
        <v>491</v>
      </c>
      <c r="V60" t="s">
        <v>492</v>
      </c>
      <c r="X60" t="s">
        <v>438</v>
      </c>
      <c r="Y60" t="s">
        <v>478</v>
      </c>
      <c r="Z60" t="s">
        <v>476</v>
      </c>
    </row>
    <row r="61" spans="1:26" x14ac:dyDescent="0.3">
      <c r="A61" t="s">
        <v>540</v>
      </c>
      <c r="B61" t="s">
        <v>541</v>
      </c>
      <c r="N61" t="s">
        <v>193</v>
      </c>
      <c r="S61">
        <f>COUNTA(Table2020[[#This Row],[Thermal Cycling]:[PID]],Table2020[[#This Row],[PAN Performance (2020-)]])</f>
        <v>1</v>
      </c>
      <c r="T61" t="s">
        <v>449</v>
      </c>
      <c r="U61" t="s">
        <v>632</v>
      </c>
      <c r="X61" t="s">
        <v>439</v>
      </c>
      <c r="Y61" t="s">
        <v>476</v>
      </c>
    </row>
    <row r="62" spans="1:26" x14ac:dyDescent="0.3">
      <c r="A62" t="s">
        <v>622</v>
      </c>
      <c r="B62" t="s">
        <v>408</v>
      </c>
      <c r="N62" t="s">
        <v>193</v>
      </c>
      <c r="S62">
        <f>COUNTA(Table2020[[#This Row],[Thermal Cycling]:[PID]],Table2020[[#This Row],[PAN Performance (2020-)]])</f>
        <v>1</v>
      </c>
      <c r="T62" t="s">
        <v>461</v>
      </c>
      <c r="U62" t="s">
        <v>628</v>
      </c>
      <c r="V62" t="s">
        <v>456</v>
      </c>
      <c r="X62" t="s">
        <v>30</v>
      </c>
      <c r="Y62" t="s">
        <v>45</v>
      </c>
      <c r="Z62" t="s">
        <v>440</v>
      </c>
    </row>
    <row r="63" spans="1:26" x14ac:dyDescent="0.3">
      <c r="A63" t="s">
        <v>623</v>
      </c>
      <c r="B63" t="s">
        <v>408</v>
      </c>
      <c r="N63" t="s">
        <v>193</v>
      </c>
      <c r="S63">
        <f>COUNTA(Table2020[[#This Row],[Thermal Cycling]:[PID]],Table2020[[#This Row],[PAN Performance (2020-)]])</f>
        <v>1</v>
      </c>
      <c r="T63" t="s">
        <v>461</v>
      </c>
      <c r="U63" t="s">
        <v>628</v>
      </c>
      <c r="V63" t="s">
        <v>456</v>
      </c>
      <c r="X63" t="s">
        <v>30</v>
      </c>
      <c r="Y63" t="s">
        <v>45</v>
      </c>
      <c r="Z63" t="s">
        <v>440</v>
      </c>
    </row>
    <row r="64" spans="1:26" x14ac:dyDescent="0.3">
      <c r="A64" t="s">
        <v>625</v>
      </c>
      <c r="B64" t="s">
        <v>408</v>
      </c>
      <c r="N64" t="s">
        <v>193</v>
      </c>
      <c r="S64">
        <f>COUNTA(Table2020[[#This Row],[Thermal Cycling]:[PID]],Table2020[[#This Row],[PAN Performance (2020-)]])</f>
        <v>1</v>
      </c>
      <c r="T64" t="s">
        <v>461</v>
      </c>
      <c r="U64" t="s">
        <v>628</v>
      </c>
      <c r="V64" t="s">
        <v>456</v>
      </c>
      <c r="X64" t="s">
        <v>30</v>
      </c>
      <c r="Y64" t="s">
        <v>45</v>
      </c>
      <c r="Z64" t="s">
        <v>440</v>
      </c>
    </row>
    <row r="65" spans="1:24" x14ac:dyDescent="0.3">
      <c r="A65" t="s">
        <v>619</v>
      </c>
      <c r="B65" t="s">
        <v>539</v>
      </c>
      <c r="N65" t="s">
        <v>193</v>
      </c>
      <c r="S65">
        <f>COUNTA(Table2020[[#This Row],[Thermal Cycling]:[PID]],Table2020[[#This Row],[PAN Performance (2020-)]])</f>
        <v>1</v>
      </c>
      <c r="T65" t="s">
        <v>461</v>
      </c>
      <c r="X65" t="s">
        <v>30</v>
      </c>
    </row>
    <row r="66" spans="1:24" x14ac:dyDescent="0.3">
      <c r="A66" t="s">
        <v>620</v>
      </c>
      <c r="B66" t="s">
        <v>539</v>
      </c>
      <c r="N66" t="s">
        <v>193</v>
      </c>
      <c r="S66">
        <f>COUNTA(Table2020[[#This Row],[Thermal Cycling]:[PID]],Table2020[[#This Row],[PAN Performance (2020-)]])</f>
        <v>1</v>
      </c>
      <c r="T66" t="s">
        <v>461</v>
      </c>
      <c r="X66" t="s">
        <v>30</v>
      </c>
    </row>
    <row r="67" spans="1:24" x14ac:dyDescent="0.3">
      <c r="A67" t="s">
        <v>522</v>
      </c>
      <c r="B67" t="s">
        <v>621</v>
      </c>
      <c r="N67" t="s">
        <v>193</v>
      </c>
      <c r="S67">
        <f>COUNTA(Table2020[[#This Row],[Thermal Cycling]:[PID]],Table2020[[#This Row],[PAN Performance (2020-)]])</f>
        <v>1</v>
      </c>
      <c r="T67" t="s">
        <v>112</v>
      </c>
      <c r="X67" t="s">
        <v>113</v>
      </c>
    </row>
    <row r="68" spans="1:24" x14ac:dyDescent="0.3">
      <c r="A68" t="s">
        <v>507</v>
      </c>
      <c r="B68" t="s">
        <v>511</v>
      </c>
      <c r="K68" t="s">
        <v>193</v>
      </c>
      <c r="S68">
        <f>COUNTA(Table2020[[#This Row],[Thermal Cycling]:[PID]],Table2020[[#This Row],[PAN Performance (2020-)]])</f>
        <v>1</v>
      </c>
      <c r="T68" t="s">
        <v>628</v>
      </c>
      <c r="X68" t="s">
        <v>45</v>
      </c>
    </row>
    <row r="69" spans="1:24" x14ac:dyDescent="0.3">
      <c r="A69" t="s">
        <v>509</v>
      </c>
      <c r="B69" t="s">
        <v>511</v>
      </c>
      <c r="K69" t="s">
        <v>193</v>
      </c>
      <c r="S69">
        <f>COUNTA(Table2020[[#This Row],[Thermal Cycling]:[PID]],Table2020[[#This Row],[PAN Performance (2020-)]])</f>
        <v>1</v>
      </c>
      <c r="T69" t="s">
        <v>628</v>
      </c>
      <c r="X69" t="s">
        <v>45</v>
      </c>
    </row>
    <row r="70" spans="1:24" x14ac:dyDescent="0.3">
      <c r="A70" t="s">
        <v>503</v>
      </c>
      <c r="B70" t="s">
        <v>511</v>
      </c>
      <c r="K70" t="s">
        <v>193</v>
      </c>
      <c r="S70">
        <f>COUNTA(Table2020[[#This Row],[Thermal Cycling]:[PID]],Table2020[[#This Row],[PAN Performance (2020-)]])</f>
        <v>1</v>
      </c>
      <c r="T70" t="s">
        <v>628</v>
      </c>
      <c r="X70" t="s">
        <v>45</v>
      </c>
    </row>
    <row r="71" spans="1:24" x14ac:dyDescent="0.3">
      <c r="A71" t="s">
        <v>585</v>
      </c>
      <c r="B71" t="s">
        <v>511</v>
      </c>
      <c r="K71" t="s">
        <v>193</v>
      </c>
      <c r="S71">
        <f>COUNTA(Table2020[[#This Row],[Thermal Cycling]:[PID]],Table2020[[#This Row],[PAN Performance (2020-)]])</f>
        <v>1</v>
      </c>
      <c r="T71" t="s">
        <v>628</v>
      </c>
      <c r="X71" t="s">
        <v>45</v>
      </c>
    </row>
    <row r="72" spans="1:24" x14ac:dyDescent="0.3">
      <c r="A72" t="s">
        <v>617</v>
      </c>
      <c r="B72" t="s">
        <v>43</v>
      </c>
      <c r="N72" t="s">
        <v>193</v>
      </c>
      <c r="S72">
        <f>COUNTA(Table2020[[#This Row],[Thermal Cycling]:[PID]],Table2020[[#This Row],[PAN Performance (2020-)]])</f>
        <v>1</v>
      </c>
      <c r="T72" t="s">
        <v>44</v>
      </c>
      <c r="X72" t="s">
        <v>45</v>
      </c>
    </row>
    <row r="73" spans="1:24" x14ac:dyDescent="0.3">
      <c r="A73" t="s">
        <v>618</v>
      </c>
      <c r="B73" t="s">
        <v>43</v>
      </c>
      <c r="N73" t="s">
        <v>193</v>
      </c>
      <c r="S73">
        <f>COUNTA(Table2020[[#This Row],[Thermal Cycling]:[PID]],Table2020[[#This Row],[PAN Performance (2020-)]])</f>
        <v>1</v>
      </c>
      <c r="T73" t="s">
        <v>44</v>
      </c>
      <c r="X73" t="s">
        <v>45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45C53-A388-44EC-8FCA-6CD28AA507D1}">
  <dimension ref="A1:AA44"/>
  <sheetViews>
    <sheetView zoomScale="80" zoomScaleNormal="80" workbookViewId="0"/>
  </sheetViews>
  <sheetFormatPr defaultRowHeight="14.4" x14ac:dyDescent="0.3"/>
  <cols>
    <col min="1" max="1" width="15" bestFit="1" customWidth="1"/>
    <col min="2" max="2" width="21.33203125" bestFit="1" customWidth="1"/>
    <col min="3" max="3" width="13.6640625" bestFit="1" customWidth="1"/>
    <col min="4" max="5" width="19.33203125" bestFit="1" customWidth="1"/>
    <col min="6" max="7" width="17.21875" bestFit="1" customWidth="1"/>
    <col min="8" max="8" width="17.77734375" bestFit="1" customWidth="1"/>
    <col min="9" max="9" width="13.77734375" bestFit="1" customWidth="1"/>
    <col min="10" max="10" width="15" bestFit="1" customWidth="1"/>
    <col min="11" max="11" width="17.77734375" bestFit="1" customWidth="1"/>
    <col min="12" max="12" width="13.77734375" bestFit="1" customWidth="1"/>
    <col min="13" max="13" width="28.21875" bestFit="1" customWidth="1"/>
    <col min="14" max="14" width="6.88671875" bestFit="1" customWidth="1"/>
    <col min="15" max="15" width="19.33203125" bestFit="1" customWidth="1"/>
    <col min="16" max="16" width="26" bestFit="1" customWidth="1"/>
    <col min="17" max="17" width="29.44140625" bestFit="1" customWidth="1"/>
    <col min="18" max="18" width="13.88671875" bestFit="1" customWidth="1"/>
    <col min="19" max="19" width="26" bestFit="1" customWidth="1"/>
    <col min="20" max="23" width="23.44140625" bestFit="1" customWidth="1"/>
    <col min="24" max="27" width="26.77734375" bestFit="1" customWidth="1"/>
  </cols>
  <sheetData>
    <row r="1" spans="1:27" x14ac:dyDescent="0.3">
      <c r="A1" s="6" t="s">
        <v>5</v>
      </c>
      <c r="B1" s="4" t="s">
        <v>0</v>
      </c>
      <c r="C1" s="4" t="s">
        <v>787</v>
      </c>
      <c r="D1" s="4" t="s">
        <v>788</v>
      </c>
      <c r="E1" s="4" t="s">
        <v>789</v>
      </c>
      <c r="F1" s="4" t="s">
        <v>1</v>
      </c>
      <c r="G1" s="4" t="s">
        <v>2</v>
      </c>
      <c r="H1" s="4" t="s">
        <v>793</v>
      </c>
      <c r="I1" s="4" t="s">
        <v>3</v>
      </c>
      <c r="J1" s="4" t="s">
        <v>792</v>
      </c>
      <c r="K1" s="4" t="s">
        <v>19</v>
      </c>
      <c r="L1" s="4" t="s">
        <v>17</v>
      </c>
      <c r="M1" s="4" t="s">
        <v>18</v>
      </c>
      <c r="N1" s="4" t="s">
        <v>791</v>
      </c>
      <c r="O1" s="4" t="s">
        <v>776</v>
      </c>
      <c r="P1" s="4" t="s">
        <v>775</v>
      </c>
      <c r="Q1" s="4" t="s">
        <v>774</v>
      </c>
      <c r="R1" s="4" t="s">
        <v>777</v>
      </c>
      <c r="S1" s="5" t="s">
        <v>794</v>
      </c>
      <c r="T1" s="4" t="s">
        <v>468</v>
      </c>
      <c r="U1" s="4" t="s">
        <v>469</v>
      </c>
      <c r="V1" s="4" t="s">
        <v>470</v>
      </c>
      <c r="W1" s="4" t="s">
        <v>473</v>
      </c>
      <c r="X1" s="4" t="s">
        <v>472</v>
      </c>
      <c r="Y1" s="4" t="s">
        <v>474</v>
      </c>
      <c r="Z1" s="4" t="s">
        <v>477</v>
      </c>
      <c r="AA1" s="4" t="s">
        <v>485</v>
      </c>
    </row>
    <row r="2" spans="1:27" x14ac:dyDescent="0.3">
      <c r="A2" t="s">
        <v>651</v>
      </c>
      <c r="B2" t="s">
        <v>497</v>
      </c>
      <c r="L2" t="s">
        <v>193</v>
      </c>
      <c r="M2" t="s">
        <v>193</v>
      </c>
      <c r="N2" t="s">
        <v>193</v>
      </c>
      <c r="S2">
        <f>COUNTA(Table2019[[#This Row],[Thermal Cycling]:[PID]])</f>
        <v>3</v>
      </c>
      <c r="T2" t="s">
        <v>626</v>
      </c>
      <c r="X2" t="s">
        <v>16</v>
      </c>
    </row>
    <row r="3" spans="1:27" x14ac:dyDescent="0.3">
      <c r="A3" t="s">
        <v>652</v>
      </c>
      <c r="B3" t="s">
        <v>497</v>
      </c>
      <c r="L3" t="s">
        <v>193</v>
      </c>
      <c r="M3" t="s">
        <v>193</v>
      </c>
      <c r="N3" t="s">
        <v>193</v>
      </c>
      <c r="S3">
        <f>COUNTA(Table2019[[#This Row],[Thermal Cycling]:[PID]])</f>
        <v>3</v>
      </c>
      <c r="T3" t="s">
        <v>626</v>
      </c>
      <c r="X3" t="s">
        <v>16</v>
      </c>
    </row>
    <row r="4" spans="1:27" x14ac:dyDescent="0.3">
      <c r="A4" t="s">
        <v>649</v>
      </c>
      <c r="B4" t="s">
        <v>497</v>
      </c>
      <c r="L4" t="s">
        <v>193</v>
      </c>
      <c r="N4" t="s">
        <v>193</v>
      </c>
      <c r="S4">
        <f>COUNTA(Table2019[[#This Row],[Thermal Cycling]:[PID]])</f>
        <v>2</v>
      </c>
      <c r="T4" t="s">
        <v>626</v>
      </c>
      <c r="X4" t="s">
        <v>16</v>
      </c>
    </row>
    <row r="5" spans="1:27" x14ac:dyDescent="0.3">
      <c r="A5" t="s">
        <v>650</v>
      </c>
      <c r="B5" t="s">
        <v>497</v>
      </c>
      <c r="L5" t="s">
        <v>193</v>
      </c>
      <c r="N5" t="s">
        <v>193</v>
      </c>
      <c r="S5">
        <f>COUNTA(Table2019[[#This Row],[Thermal Cycling]:[PID]])</f>
        <v>2</v>
      </c>
      <c r="T5" t="s">
        <v>626</v>
      </c>
      <c r="X5" t="s">
        <v>16</v>
      </c>
    </row>
    <row r="6" spans="1:27" x14ac:dyDescent="0.3">
      <c r="A6" t="s">
        <v>617</v>
      </c>
      <c r="B6" t="s">
        <v>43</v>
      </c>
      <c r="K6" t="s">
        <v>193</v>
      </c>
      <c r="M6" t="s">
        <v>193</v>
      </c>
      <c r="N6" t="s">
        <v>193</v>
      </c>
      <c r="S6">
        <f>COUNTA(Table2019[[#This Row],[Thermal Cycling]:[PID]])</f>
        <v>3</v>
      </c>
      <c r="T6" t="s">
        <v>44</v>
      </c>
      <c r="X6" t="s">
        <v>45</v>
      </c>
    </row>
    <row r="7" spans="1:27" x14ac:dyDescent="0.3">
      <c r="A7" t="s">
        <v>618</v>
      </c>
      <c r="B7" t="s">
        <v>43</v>
      </c>
      <c r="K7" t="s">
        <v>193</v>
      </c>
      <c r="M7" t="s">
        <v>193</v>
      </c>
      <c r="N7" t="s">
        <v>193</v>
      </c>
      <c r="S7">
        <f>COUNTA(Table2019[[#This Row],[Thermal Cycling]:[PID]])</f>
        <v>3</v>
      </c>
      <c r="T7" t="s">
        <v>44</v>
      </c>
      <c r="X7" t="s">
        <v>45</v>
      </c>
    </row>
    <row r="8" spans="1:27" x14ac:dyDescent="0.3">
      <c r="A8" t="s">
        <v>635</v>
      </c>
      <c r="B8" t="s">
        <v>511</v>
      </c>
      <c r="K8" t="s">
        <v>193</v>
      </c>
      <c r="L8" t="s">
        <v>193</v>
      </c>
      <c r="M8" t="s">
        <v>193</v>
      </c>
      <c r="N8" t="s">
        <v>193</v>
      </c>
      <c r="S8">
        <f>COUNTA(Table2019[[#This Row],[Thermal Cycling]:[PID]])</f>
        <v>4</v>
      </c>
      <c r="T8" t="s">
        <v>445</v>
      </c>
      <c r="U8" t="s">
        <v>628</v>
      </c>
      <c r="X8" t="s">
        <v>30</v>
      </c>
      <c r="Y8" t="s">
        <v>45</v>
      </c>
    </row>
    <row r="9" spans="1:27" x14ac:dyDescent="0.3">
      <c r="A9" t="s">
        <v>636</v>
      </c>
      <c r="B9" t="s">
        <v>511</v>
      </c>
      <c r="K9" t="s">
        <v>193</v>
      </c>
      <c r="L9" t="s">
        <v>193</v>
      </c>
      <c r="M9" t="s">
        <v>193</v>
      </c>
      <c r="N9" t="s">
        <v>193</v>
      </c>
      <c r="S9">
        <f>COUNTA(Table2019[[#This Row],[Thermal Cycling]:[PID]])</f>
        <v>4</v>
      </c>
      <c r="T9" t="s">
        <v>445</v>
      </c>
      <c r="U9" t="s">
        <v>628</v>
      </c>
      <c r="X9" t="s">
        <v>30</v>
      </c>
      <c r="Y9" t="s">
        <v>45</v>
      </c>
    </row>
    <row r="10" spans="1:27" x14ac:dyDescent="0.3">
      <c r="A10" t="s">
        <v>633</v>
      </c>
      <c r="B10" t="s">
        <v>511</v>
      </c>
      <c r="K10" t="s">
        <v>193</v>
      </c>
      <c r="N10" t="s">
        <v>193</v>
      </c>
      <c r="S10">
        <f>COUNTA(Table2019[[#This Row],[Thermal Cycling]:[PID]])</f>
        <v>2</v>
      </c>
      <c r="T10" t="s">
        <v>445</v>
      </c>
      <c r="U10" t="s">
        <v>628</v>
      </c>
      <c r="X10" t="s">
        <v>30</v>
      </c>
      <c r="Y10" t="s">
        <v>45</v>
      </c>
    </row>
    <row r="11" spans="1:27" x14ac:dyDescent="0.3">
      <c r="A11" t="s">
        <v>634</v>
      </c>
      <c r="B11" t="s">
        <v>511</v>
      </c>
      <c r="K11" t="s">
        <v>193</v>
      </c>
      <c r="N11" t="s">
        <v>193</v>
      </c>
      <c r="S11">
        <f>COUNTA(Table2019[[#This Row],[Thermal Cycling]:[PID]])</f>
        <v>2</v>
      </c>
      <c r="T11" t="s">
        <v>445</v>
      </c>
      <c r="U11" t="s">
        <v>628</v>
      </c>
      <c r="X11" t="s">
        <v>30</v>
      </c>
      <c r="Y11" t="s">
        <v>45</v>
      </c>
    </row>
    <row r="12" spans="1:27" x14ac:dyDescent="0.3">
      <c r="A12" t="s">
        <v>637</v>
      </c>
      <c r="B12" t="s">
        <v>82</v>
      </c>
      <c r="K12" t="s">
        <v>193</v>
      </c>
      <c r="L12" t="s">
        <v>193</v>
      </c>
      <c r="M12" t="s">
        <v>193</v>
      </c>
      <c r="N12" t="s">
        <v>193</v>
      </c>
      <c r="S12">
        <f>COUNTA(Table2019[[#This Row],[Thermal Cycling]:[PID]])</f>
        <v>4</v>
      </c>
      <c r="T12" t="s">
        <v>655</v>
      </c>
      <c r="U12" t="s">
        <v>628</v>
      </c>
      <c r="X12" t="s">
        <v>30</v>
      </c>
      <c r="Y12" t="s">
        <v>45</v>
      </c>
    </row>
    <row r="13" spans="1:27" x14ac:dyDescent="0.3">
      <c r="A13" t="s">
        <v>638</v>
      </c>
      <c r="B13" t="s">
        <v>82</v>
      </c>
      <c r="K13" t="s">
        <v>193</v>
      </c>
      <c r="N13" t="s">
        <v>193</v>
      </c>
      <c r="S13">
        <f>COUNTA(Table2019[[#This Row],[Thermal Cycling]:[PID]])</f>
        <v>2</v>
      </c>
      <c r="T13" t="s">
        <v>655</v>
      </c>
      <c r="U13" t="s">
        <v>628</v>
      </c>
      <c r="X13" t="s">
        <v>30</v>
      </c>
      <c r="Y13" t="s">
        <v>45</v>
      </c>
    </row>
    <row r="14" spans="1:27" x14ac:dyDescent="0.3">
      <c r="A14" t="s">
        <v>639</v>
      </c>
      <c r="B14" t="s">
        <v>82</v>
      </c>
      <c r="K14" t="s">
        <v>193</v>
      </c>
      <c r="N14" t="s">
        <v>193</v>
      </c>
      <c r="S14">
        <f>COUNTA(Table2019[[#This Row],[Thermal Cycling]:[PID]])</f>
        <v>2</v>
      </c>
      <c r="T14" t="s">
        <v>655</v>
      </c>
      <c r="U14" t="s">
        <v>628</v>
      </c>
      <c r="X14" t="s">
        <v>30</v>
      </c>
      <c r="Y14" t="s">
        <v>45</v>
      </c>
    </row>
    <row r="15" spans="1:27" x14ac:dyDescent="0.3">
      <c r="A15" t="s">
        <v>640</v>
      </c>
      <c r="B15" t="s">
        <v>191</v>
      </c>
      <c r="K15" t="s">
        <v>193</v>
      </c>
      <c r="N15" t="s">
        <v>193</v>
      </c>
      <c r="S15">
        <f>COUNTA(Table2019[[#This Row],[Thermal Cycling]:[PID]])</f>
        <v>2</v>
      </c>
      <c r="T15" t="s">
        <v>441</v>
      </c>
      <c r="X15" t="s">
        <v>30</v>
      </c>
    </row>
    <row r="16" spans="1:27" x14ac:dyDescent="0.3">
      <c r="A16" t="s">
        <v>641</v>
      </c>
      <c r="B16" t="s">
        <v>191</v>
      </c>
      <c r="K16" t="s">
        <v>193</v>
      </c>
      <c r="S16">
        <f>COUNTA(Table2019[[#This Row],[Thermal Cycling]:[PID]])</f>
        <v>1</v>
      </c>
      <c r="T16" t="s">
        <v>441</v>
      </c>
      <c r="X16" t="s">
        <v>30</v>
      </c>
    </row>
    <row r="17" spans="1:25" x14ac:dyDescent="0.3">
      <c r="A17" t="s">
        <v>642</v>
      </c>
      <c r="B17" t="s">
        <v>191</v>
      </c>
      <c r="K17" t="s">
        <v>193</v>
      </c>
      <c r="S17">
        <f>COUNTA(Table2019[[#This Row],[Thermal Cycling]:[PID]])</f>
        <v>1</v>
      </c>
      <c r="T17" t="s">
        <v>441</v>
      </c>
      <c r="X17" t="s">
        <v>30</v>
      </c>
    </row>
    <row r="18" spans="1:25" x14ac:dyDescent="0.3">
      <c r="A18" t="s">
        <v>643</v>
      </c>
      <c r="B18" t="s">
        <v>191</v>
      </c>
      <c r="K18" t="s">
        <v>193</v>
      </c>
      <c r="S18">
        <f>COUNTA(Table2019[[#This Row],[Thermal Cycling]:[PID]])</f>
        <v>1</v>
      </c>
      <c r="T18" t="s">
        <v>441</v>
      </c>
      <c r="X18" t="s">
        <v>30</v>
      </c>
    </row>
    <row r="19" spans="1:25" x14ac:dyDescent="0.3">
      <c r="A19" t="s">
        <v>644</v>
      </c>
      <c r="B19" t="s">
        <v>191</v>
      </c>
      <c r="K19" t="s">
        <v>193</v>
      </c>
      <c r="S19">
        <f>COUNTA(Table2019[[#This Row],[Thermal Cycling]:[PID]])</f>
        <v>1</v>
      </c>
      <c r="T19" t="s">
        <v>441</v>
      </c>
      <c r="X19" t="s">
        <v>30</v>
      </c>
    </row>
    <row r="20" spans="1:25" x14ac:dyDescent="0.3">
      <c r="A20" t="s">
        <v>597</v>
      </c>
      <c r="B20" t="s">
        <v>596</v>
      </c>
      <c r="K20" t="s">
        <v>193</v>
      </c>
      <c r="L20" t="s">
        <v>193</v>
      </c>
      <c r="M20" t="s">
        <v>193</v>
      </c>
      <c r="N20" t="s">
        <v>193</v>
      </c>
      <c r="S20">
        <f>COUNTA(Table2019[[#This Row],[Thermal Cycling]:[PID]])</f>
        <v>4</v>
      </c>
      <c r="T20" t="s">
        <v>105</v>
      </c>
      <c r="U20" t="s">
        <v>630</v>
      </c>
      <c r="X20" t="s">
        <v>30</v>
      </c>
      <c r="Y20" t="s">
        <v>478</v>
      </c>
    </row>
    <row r="21" spans="1:25" x14ac:dyDescent="0.3">
      <c r="A21" t="s">
        <v>598</v>
      </c>
      <c r="B21" t="s">
        <v>596</v>
      </c>
      <c r="K21" t="s">
        <v>193</v>
      </c>
      <c r="L21" t="s">
        <v>193</v>
      </c>
      <c r="M21" t="s">
        <v>193</v>
      </c>
      <c r="N21" t="s">
        <v>193</v>
      </c>
      <c r="S21">
        <f>COUNTA(Table2019[[#This Row],[Thermal Cycling]:[PID]])</f>
        <v>4</v>
      </c>
      <c r="T21" t="s">
        <v>105</v>
      </c>
      <c r="U21" t="s">
        <v>630</v>
      </c>
      <c r="X21" t="s">
        <v>30</v>
      </c>
      <c r="Y21" t="s">
        <v>478</v>
      </c>
    </row>
    <row r="22" spans="1:25" x14ac:dyDescent="0.3">
      <c r="A22" t="s">
        <v>520</v>
      </c>
      <c r="B22" t="s">
        <v>596</v>
      </c>
      <c r="L22" t="s">
        <v>193</v>
      </c>
      <c r="S22">
        <f>COUNTA(Table2019[[#This Row],[Thermal Cycling]:[PID]])</f>
        <v>1</v>
      </c>
      <c r="T22" t="s">
        <v>105</v>
      </c>
      <c r="U22" t="s">
        <v>630</v>
      </c>
      <c r="X22" t="s">
        <v>30</v>
      </c>
      <c r="Y22" t="s">
        <v>478</v>
      </c>
    </row>
    <row r="23" spans="1:25" x14ac:dyDescent="0.3">
      <c r="A23" t="s">
        <v>653</v>
      </c>
      <c r="B23" t="s">
        <v>117</v>
      </c>
      <c r="L23" t="s">
        <v>193</v>
      </c>
      <c r="N23" t="s">
        <v>193</v>
      </c>
      <c r="S23">
        <f>COUNTA(Table2019[[#This Row],[Thermal Cycling]:[PID]])</f>
        <v>2</v>
      </c>
      <c r="T23" t="s">
        <v>115</v>
      </c>
      <c r="X23" t="s">
        <v>30</v>
      </c>
    </row>
    <row r="24" spans="1:25" x14ac:dyDescent="0.3">
      <c r="A24" t="s">
        <v>654</v>
      </c>
      <c r="B24" t="s">
        <v>117</v>
      </c>
      <c r="L24" t="s">
        <v>193</v>
      </c>
      <c r="N24" t="s">
        <v>193</v>
      </c>
      <c r="S24">
        <f>COUNTA(Table2019[[#This Row],[Thermal Cycling]:[PID]])</f>
        <v>2</v>
      </c>
      <c r="T24" t="s">
        <v>115</v>
      </c>
      <c r="X24" t="s">
        <v>30</v>
      </c>
    </row>
    <row r="25" spans="1:25" x14ac:dyDescent="0.3">
      <c r="A25" t="s">
        <v>126</v>
      </c>
      <c r="B25" t="s">
        <v>119</v>
      </c>
      <c r="K25" t="s">
        <v>193</v>
      </c>
      <c r="M25" t="s">
        <v>193</v>
      </c>
      <c r="N25" t="s">
        <v>193</v>
      </c>
      <c r="S25">
        <f>COUNTA(Table2019[[#This Row],[Thermal Cycling]:[PID]])</f>
        <v>3</v>
      </c>
      <c r="T25" t="s">
        <v>471</v>
      </c>
      <c r="X25" t="s">
        <v>438</v>
      </c>
    </row>
    <row r="26" spans="1:25" x14ac:dyDescent="0.3">
      <c r="A26" t="s">
        <v>134</v>
      </c>
      <c r="B26" t="s">
        <v>119</v>
      </c>
      <c r="K26" t="s">
        <v>193</v>
      </c>
      <c r="N26" t="s">
        <v>193</v>
      </c>
      <c r="S26">
        <f>COUNTA(Table2019[[#This Row],[Thermal Cycling]:[PID]])</f>
        <v>2</v>
      </c>
      <c r="T26" t="s">
        <v>471</v>
      </c>
      <c r="X26" t="s">
        <v>438</v>
      </c>
    </row>
    <row r="27" spans="1:25" x14ac:dyDescent="0.3">
      <c r="A27" t="s">
        <v>601</v>
      </c>
      <c r="B27" t="s">
        <v>645</v>
      </c>
      <c r="K27" t="s">
        <v>193</v>
      </c>
      <c r="M27" t="s">
        <v>193</v>
      </c>
      <c r="N27" t="s">
        <v>193</v>
      </c>
      <c r="S27">
        <f>COUNTA(Table2019[[#This Row],[Thermal Cycling]:[PID]])</f>
        <v>3</v>
      </c>
      <c r="T27" t="s">
        <v>136</v>
      </c>
      <c r="X27" t="s">
        <v>137</v>
      </c>
    </row>
    <row r="28" spans="1:25" x14ac:dyDescent="0.3">
      <c r="A28" t="s">
        <v>646</v>
      </c>
      <c r="B28" t="s">
        <v>645</v>
      </c>
      <c r="K28" t="s">
        <v>193</v>
      </c>
      <c r="N28" t="s">
        <v>193</v>
      </c>
      <c r="S28">
        <f>COUNTA(Table2019[[#This Row],[Thermal Cycling]:[PID]])</f>
        <v>2</v>
      </c>
      <c r="T28" t="s">
        <v>136</v>
      </c>
      <c r="X28" t="s">
        <v>137</v>
      </c>
    </row>
    <row r="29" spans="1:25" x14ac:dyDescent="0.3">
      <c r="A29" t="s">
        <v>619</v>
      </c>
      <c r="B29" t="s">
        <v>539</v>
      </c>
      <c r="N29" t="s">
        <v>193</v>
      </c>
      <c r="S29">
        <f>COUNTA(Table2019[[#This Row],[Thermal Cycling]:[PID]])</f>
        <v>1</v>
      </c>
      <c r="T29" t="s">
        <v>461</v>
      </c>
      <c r="X29" t="s">
        <v>30</v>
      </c>
    </row>
    <row r="30" spans="1:25" x14ac:dyDescent="0.3">
      <c r="A30" t="s">
        <v>620</v>
      </c>
      <c r="B30" t="s">
        <v>539</v>
      </c>
      <c r="N30" t="s">
        <v>193</v>
      </c>
      <c r="S30">
        <f>COUNTA(Table2019[[#This Row],[Thermal Cycling]:[PID]])</f>
        <v>1</v>
      </c>
      <c r="T30" t="s">
        <v>461</v>
      </c>
      <c r="X30" t="s">
        <v>30</v>
      </c>
    </row>
    <row r="31" spans="1:25" x14ac:dyDescent="0.3">
      <c r="A31" t="s">
        <v>605</v>
      </c>
      <c r="B31" t="s">
        <v>541</v>
      </c>
      <c r="K31" t="s">
        <v>193</v>
      </c>
      <c r="M31" t="s">
        <v>193</v>
      </c>
      <c r="N31" t="s">
        <v>193</v>
      </c>
      <c r="S31">
        <f>COUNTA(Table2019[[#This Row],[Thermal Cycling]:[PID]])</f>
        <v>3</v>
      </c>
      <c r="T31" t="s">
        <v>449</v>
      </c>
      <c r="X31" t="s">
        <v>439</v>
      </c>
    </row>
    <row r="32" spans="1:25" x14ac:dyDescent="0.3">
      <c r="A32" t="s">
        <v>604</v>
      </c>
      <c r="B32" t="s">
        <v>541</v>
      </c>
      <c r="K32" t="s">
        <v>193</v>
      </c>
      <c r="M32" t="s">
        <v>193</v>
      </c>
      <c r="N32" t="s">
        <v>193</v>
      </c>
      <c r="S32">
        <f>COUNTA(Table2019[[#This Row],[Thermal Cycling]:[PID]])</f>
        <v>3</v>
      </c>
      <c r="T32" t="s">
        <v>449</v>
      </c>
      <c r="X32" t="s">
        <v>439</v>
      </c>
    </row>
    <row r="33" spans="1:24" x14ac:dyDescent="0.3">
      <c r="A33" t="s">
        <v>607</v>
      </c>
      <c r="B33" t="s">
        <v>150</v>
      </c>
      <c r="N33" t="s">
        <v>193</v>
      </c>
      <c r="S33">
        <f>COUNTA(Table2019[[#This Row],[Thermal Cycling]:[PID]])</f>
        <v>1</v>
      </c>
      <c r="T33" t="s">
        <v>148</v>
      </c>
      <c r="X33" t="s">
        <v>30</v>
      </c>
    </row>
    <row r="34" spans="1:24" x14ac:dyDescent="0.3">
      <c r="A34" t="s">
        <v>608</v>
      </c>
      <c r="B34" t="s">
        <v>150</v>
      </c>
      <c r="N34" t="s">
        <v>193</v>
      </c>
      <c r="S34">
        <f>COUNTA(Table2019[[#This Row],[Thermal Cycling]:[PID]])</f>
        <v>1</v>
      </c>
      <c r="T34" t="s">
        <v>148</v>
      </c>
      <c r="X34" t="s">
        <v>30</v>
      </c>
    </row>
    <row r="35" spans="1:24" x14ac:dyDescent="0.3">
      <c r="A35" t="s">
        <v>610</v>
      </c>
      <c r="B35" t="s">
        <v>408</v>
      </c>
      <c r="K35" t="s">
        <v>193</v>
      </c>
      <c r="N35" t="s">
        <v>193</v>
      </c>
      <c r="S35">
        <f>COUNTA(Table2019[[#This Row],[Thermal Cycling]:[PID]])</f>
        <v>2</v>
      </c>
      <c r="T35" t="s">
        <v>461</v>
      </c>
      <c r="X35" t="s">
        <v>30</v>
      </c>
    </row>
    <row r="36" spans="1:24" x14ac:dyDescent="0.3">
      <c r="A36" t="s">
        <v>609</v>
      </c>
      <c r="B36" t="s">
        <v>408</v>
      </c>
      <c r="K36" t="s">
        <v>193</v>
      </c>
      <c r="N36" t="s">
        <v>193</v>
      </c>
      <c r="S36">
        <f>COUNTA(Table2019[[#This Row],[Thermal Cycling]:[PID]])</f>
        <v>2</v>
      </c>
      <c r="T36" t="s">
        <v>461</v>
      </c>
      <c r="X36" t="s">
        <v>30</v>
      </c>
    </row>
    <row r="37" spans="1:24" x14ac:dyDescent="0.3">
      <c r="A37" t="s">
        <v>647</v>
      </c>
      <c r="B37" t="s">
        <v>408</v>
      </c>
      <c r="K37" t="s">
        <v>193</v>
      </c>
      <c r="S37">
        <f>COUNTA(Table2019[[#This Row],[Thermal Cycling]:[PID]])</f>
        <v>1</v>
      </c>
      <c r="T37" t="s">
        <v>461</v>
      </c>
      <c r="X37" t="s">
        <v>30</v>
      </c>
    </row>
    <row r="38" spans="1:24" x14ac:dyDescent="0.3">
      <c r="A38" t="s">
        <v>648</v>
      </c>
      <c r="B38" t="s">
        <v>408</v>
      </c>
      <c r="K38" t="s">
        <v>193</v>
      </c>
      <c r="S38">
        <f>COUNTA(Table2019[[#This Row],[Thermal Cycling]:[PID]])</f>
        <v>1</v>
      </c>
      <c r="T38" t="s">
        <v>461</v>
      </c>
      <c r="X38" t="s">
        <v>30</v>
      </c>
    </row>
    <row r="39" spans="1:24" x14ac:dyDescent="0.3">
      <c r="A39" t="s">
        <v>614</v>
      </c>
      <c r="B39" t="s">
        <v>410</v>
      </c>
      <c r="L39" t="s">
        <v>193</v>
      </c>
      <c r="N39" t="s">
        <v>193</v>
      </c>
      <c r="S39">
        <f>COUNTA(Table2019[[#This Row],[Thermal Cycling]:[PID]])</f>
        <v>2</v>
      </c>
      <c r="T39" t="s">
        <v>175</v>
      </c>
      <c r="X39" t="s">
        <v>16</v>
      </c>
    </row>
    <row r="40" spans="1:24" x14ac:dyDescent="0.3">
      <c r="A40" t="s">
        <v>615</v>
      </c>
      <c r="B40" t="s">
        <v>410</v>
      </c>
      <c r="L40" t="s">
        <v>193</v>
      </c>
      <c r="N40" t="s">
        <v>193</v>
      </c>
      <c r="S40">
        <f>COUNTA(Table2019[[#This Row],[Thermal Cycling]:[PID]])</f>
        <v>2</v>
      </c>
      <c r="T40" t="s">
        <v>175</v>
      </c>
      <c r="X40" t="s">
        <v>16</v>
      </c>
    </row>
    <row r="41" spans="1:24" x14ac:dyDescent="0.3">
      <c r="A41" t="s">
        <v>613</v>
      </c>
      <c r="B41" t="s">
        <v>410</v>
      </c>
      <c r="L41" t="s">
        <v>193</v>
      </c>
      <c r="M41" t="s">
        <v>193</v>
      </c>
      <c r="S41">
        <f>COUNTA(Table2019[[#This Row],[Thermal Cycling]:[PID]])</f>
        <v>2</v>
      </c>
      <c r="T41" t="s">
        <v>175</v>
      </c>
      <c r="X41" t="s">
        <v>16</v>
      </c>
    </row>
    <row r="42" spans="1:24" x14ac:dyDescent="0.3">
      <c r="A42" t="s">
        <v>616</v>
      </c>
      <c r="B42" t="s">
        <v>410</v>
      </c>
      <c r="L42" t="s">
        <v>193</v>
      </c>
      <c r="M42" t="s">
        <v>193</v>
      </c>
      <c r="S42">
        <f>COUNTA(Table2019[[#This Row],[Thermal Cycling]:[PID]])</f>
        <v>2</v>
      </c>
      <c r="T42" t="s">
        <v>175</v>
      </c>
      <c r="X42" t="s">
        <v>16</v>
      </c>
    </row>
    <row r="43" spans="1:24" x14ac:dyDescent="0.3">
      <c r="A43" t="s">
        <v>611</v>
      </c>
      <c r="B43" t="s">
        <v>185</v>
      </c>
      <c r="N43" t="s">
        <v>193</v>
      </c>
      <c r="S43">
        <f>COUNTA(Table2019[[#This Row],[Thermal Cycling]:[PID]])</f>
        <v>1</v>
      </c>
      <c r="T43" t="s">
        <v>461</v>
      </c>
      <c r="X43" t="s">
        <v>30</v>
      </c>
    </row>
    <row r="44" spans="1:24" x14ac:dyDescent="0.3">
      <c r="A44" t="s">
        <v>612</v>
      </c>
      <c r="B44" t="s">
        <v>185</v>
      </c>
      <c r="N44" t="s">
        <v>193</v>
      </c>
      <c r="S44">
        <f>COUNTA(Table2019[[#This Row],[Thermal Cycling]:[PID]])</f>
        <v>1</v>
      </c>
      <c r="T44" t="s">
        <v>461</v>
      </c>
      <c r="X44" t="s">
        <v>30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94C1D-D67B-406C-8D13-BE3526903FC3}">
  <dimension ref="A1:AA45"/>
  <sheetViews>
    <sheetView zoomScale="80" zoomScaleNormal="80" workbookViewId="0"/>
  </sheetViews>
  <sheetFormatPr defaultRowHeight="14.4" x14ac:dyDescent="0.3"/>
  <cols>
    <col min="1" max="1" width="15" bestFit="1" customWidth="1"/>
    <col min="2" max="2" width="21.33203125" bestFit="1" customWidth="1"/>
    <col min="3" max="3" width="13.6640625" bestFit="1" customWidth="1"/>
    <col min="4" max="5" width="19.33203125" bestFit="1" customWidth="1"/>
    <col min="6" max="7" width="17.21875" bestFit="1" customWidth="1"/>
    <col min="8" max="8" width="17.77734375" bestFit="1" customWidth="1"/>
    <col min="9" max="9" width="13.77734375" bestFit="1" customWidth="1"/>
    <col min="10" max="10" width="15" bestFit="1" customWidth="1"/>
    <col min="11" max="11" width="17.77734375" bestFit="1" customWidth="1"/>
    <col min="12" max="12" width="13.77734375" bestFit="1" customWidth="1"/>
    <col min="13" max="13" width="28.21875" bestFit="1" customWidth="1"/>
    <col min="14" max="14" width="6.88671875" bestFit="1" customWidth="1"/>
    <col min="15" max="15" width="19.33203125" bestFit="1" customWidth="1"/>
    <col min="16" max="16" width="26" bestFit="1" customWidth="1"/>
    <col min="17" max="17" width="29.44140625" bestFit="1" customWidth="1"/>
    <col min="18" max="18" width="13.88671875" bestFit="1" customWidth="1"/>
    <col min="19" max="19" width="26" bestFit="1" customWidth="1"/>
    <col min="20" max="23" width="23.44140625" bestFit="1" customWidth="1"/>
    <col min="24" max="27" width="26.77734375" bestFit="1" customWidth="1"/>
  </cols>
  <sheetData>
    <row r="1" spans="1:27" x14ac:dyDescent="0.3">
      <c r="A1" s="6" t="s">
        <v>5</v>
      </c>
      <c r="B1" s="4" t="s">
        <v>0</v>
      </c>
      <c r="C1" s="4" t="s">
        <v>787</v>
      </c>
      <c r="D1" s="4" t="s">
        <v>788</v>
      </c>
      <c r="E1" s="4" t="s">
        <v>789</v>
      </c>
      <c r="F1" s="4" t="s">
        <v>1</v>
      </c>
      <c r="G1" s="4" t="s">
        <v>2</v>
      </c>
      <c r="H1" s="4" t="s">
        <v>793</v>
      </c>
      <c r="I1" s="4" t="s">
        <v>3</v>
      </c>
      <c r="J1" s="4" t="s">
        <v>792</v>
      </c>
      <c r="K1" s="4" t="s">
        <v>19</v>
      </c>
      <c r="L1" s="4" t="s">
        <v>17</v>
      </c>
      <c r="M1" s="4" t="s">
        <v>18</v>
      </c>
      <c r="N1" s="4" t="s">
        <v>791</v>
      </c>
      <c r="O1" s="4" t="s">
        <v>776</v>
      </c>
      <c r="P1" s="4" t="s">
        <v>775</v>
      </c>
      <c r="Q1" s="4" t="s">
        <v>774</v>
      </c>
      <c r="R1" s="4" t="s">
        <v>777</v>
      </c>
      <c r="S1" s="5" t="s">
        <v>794</v>
      </c>
      <c r="T1" s="4" t="s">
        <v>468</v>
      </c>
      <c r="U1" s="4" t="s">
        <v>469</v>
      </c>
      <c r="V1" s="4" t="s">
        <v>470</v>
      </c>
      <c r="W1" s="4" t="s">
        <v>473</v>
      </c>
      <c r="X1" s="4" t="s">
        <v>472</v>
      </c>
      <c r="Y1" s="4" t="s">
        <v>474</v>
      </c>
      <c r="Z1" s="4" t="s">
        <v>477</v>
      </c>
      <c r="AA1" s="4" t="s">
        <v>485</v>
      </c>
    </row>
    <row r="2" spans="1:27" x14ac:dyDescent="0.3">
      <c r="A2" t="s">
        <v>656</v>
      </c>
      <c r="B2" t="s">
        <v>497</v>
      </c>
      <c r="K2" t="s">
        <v>193</v>
      </c>
      <c r="M2" t="s">
        <v>193</v>
      </c>
      <c r="N2" t="s">
        <v>193</v>
      </c>
      <c r="S2">
        <f>COUNTA(Table2018[[#This Row],[Thermal Cycling]:[PID]])</f>
        <v>3</v>
      </c>
      <c r="T2" t="s">
        <v>626</v>
      </c>
      <c r="X2" t="s">
        <v>16</v>
      </c>
    </row>
    <row r="3" spans="1:27" x14ac:dyDescent="0.3">
      <c r="A3" t="s">
        <v>660</v>
      </c>
      <c r="B3" t="s">
        <v>21</v>
      </c>
      <c r="K3" t="s">
        <v>193</v>
      </c>
      <c r="L3" t="s">
        <v>193</v>
      </c>
      <c r="M3" t="s">
        <v>193</v>
      </c>
      <c r="N3" t="s">
        <v>193</v>
      </c>
      <c r="S3">
        <f>COUNTA(Table2018[[#This Row],[Thermal Cycling]:[PID]])</f>
        <v>4</v>
      </c>
      <c r="T3" t="s">
        <v>480</v>
      </c>
      <c r="X3" t="s">
        <v>30</v>
      </c>
    </row>
    <row r="4" spans="1:27" x14ac:dyDescent="0.3">
      <c r="A4" t="s">
        <v>659</v>
      </c>
      <c r="B4" t="s">
        <v>21</v>
      </c>
      <c r="K4" t="s">
        <v>193</v>
      </c>
      <c r="L4" t="s">
        <v>193</v>
      </c>
      <c r="M4" t="s">
        <v>193</v>
      </c>
      <c r="S4">
        <f>COUNTA(Table2018[[#This Row],[Thermal Cycling]:[PID]])</f>
        <v>3</v>
      </c>
      <c r="T4" t="s">
        <v>480</v>
      </c>
      <c r="X4" t="s">
        <v>30</v>
      </c>
    </row>
    <row r="5" spans="1:27" x14ac:dyDescent="0.3">
      <c r="A5" t="s">
        <v>658</v>
      </c>
      <c r="B5" t="s">
        <v>657</v>
      </c>
      <c r="K5" t="s">
        <v>193</v>
      </c>
      <c r="L5" t="s">
        <v>193</v>
      </c>
      <c r="M5" t="s">
        <v>193</v>
      </c>
      <c r="N5" t="s">
        <v>193</v>
      </c>
      <c r="S5">
        <f>COUNTA(Table2018[[#This Row],[Thermal Cycling]:[PID]])</f>
        <v>4</v>
      </c>
      <c r="T5" t="s">
        <v>655</v>
      </c>
      <c r="X5" t="s">
        <v>30</v>
      </c>
    </row>
    <row r="6" spans="1:27" x14ac:dyDescent="0.3">
      <c r="A6" t="s">
        <v>685</v>
      </c>
      <c r="B6" t="s">
        <v>657</v>
      </c>
      <c r="L6" t="s">
        <v>193</v>
      </c>
      <c r="M6" t="s">
        <v>193</v>
      </c>
      <c r="S6">
        <f>COUNTA(Table2018[[#This Row],[Thermal Cycling]:[PID]])</f>
        <v>2</v>
      </c>
      <c r="T6" t="s">
        <v>655</v>
      </c>
      <c r="X6" t="s">
        <v>30</v>
      </c>
    </row>
    <row r="7" spans="1:27" x14ac:dyDescent="0.3">
      <c r="A7" t="s">
        <v>695</v>
      </c>
      <c r="B7" t="s">
        <v>60</v>
      </c>
      <c r="M7" t="s">
        <v>193</v>
      </c>
      <c r="N7" t="s">
        <v>193</v>
      </c>
      <c r="S7">
        <f>COUNTA(Table2018[[#This Row],[Thermal Cycling]:[PID]])</f>
        <v>2</v>
      </c>
      <c r="T7" t="s">
        <v>448</v>
      </c>
      <c r="X7" t="s">
        <v>476</v>
      </c>
    </row>
    <row r="8" spans="1:27" x14ac:dyDescent="0.3">
      <c r="A8" t="s">
        <v>663</v>
      </c>
      <c r="B8" t="s">
        <v>661</v>
      </c>
      <c r="K8" t="s">
        <v>193</v>
      </c>
      <c r="L8" t="s">
        <v>193</v>
      </c>
      <c r="M8" t="s">
        <v>193</v>
      </c>
      <c r="N8" t="s">
        <v>193</v>
      </c>
      <c r="S8">
        <f>COUNTA(Table2018[[#This Row],[Thermal Cycling]:[PID]])</f>
        <v>4</v>
      </c>
      <c r="T8" t="s">
        <v>698</v>
      </c>
      <c r="X8" t="s">
        <v>478</v>
      </c>
    </row>
    <row r="9" spans="1:27" x14ac:dyDescent="0.3">
      <c r="A9" t="s">
        <v>662</v>
      </c>
      <c r="B9" t="s">
        <v>661</v>
      </c>
      <c r="K9" t="s">
        <v>193</v>
      </c>
      <c r="M9" t="s">
        <v>193</v>
      </c>
      <c r="N9" t="s">
        <v>193</v>
      </c>
      <c r="S9">
        <f>COUNTA(Table2018[[#This Row],[Thermal Cycling]:[PID]])</f>
        <v>3</v>
      </c>
      <c r="T9" t="s">
        <v>698</v>
      </c>
      <c r="X9" t="s">
        <v>478</v>
      </c>
    </row>
    <row r="10" spans="1:27" x14ac:dyDescent="0.3">
      <c r="A10" t="s">
        <v>690</v>
      </c>
      <c r="B10" t="s">
        <v>661</v>
      </c>
      <c r="M10" t="s">
        <v>193</v>
      </c>
      <c r="N10" t="s">
        <v>193</v>
      </c>
      <c r="S10">
        <f>COUNTA(Table2018[[#This Row],[Thermal Cycling]:[PID]])</f>
        <v>2</v>
      </c>
      <c r="T10" t="s">
        <v>698</v>
      </c>
      <c r="X10" t="s">
        <v>478</v>
      </c>
    </row>
    <row r="11" spans="1:27" x14ac:dyDescent="0.3">
      <c r="A11" t="s">
        <v>686</v>
      </c>
      <c r="B11" t="s">
        <v>661</v>
      </c>
      <c r="L11" t="s">
        <v>193</v>
      </c>
      <c r="S11">
        <f>COUNTA(Table2018[[#This Row],[Thermal Cycling]:[PID]])</f>
        <v>1</v>
      </c>
      <c r="T11" t="s">
        <v>698</v>
      </c>
      <c r="X11" t="s">
        <v>478</v>
      </c>
    </row>
    <row r="12" spans="1:27" x14ac:dyDescent="0.3">
      <c r="A12" t="s">
        <v>664</v>
      </c>
      <c r="B12" t="s">
        <v>511</v>
      </c>
      <c r="K12" t="s">
        <v>193</v>
      </c>
      <c r="L12" t="s">
        <v>193</v>
      </c>
      <c r="M12" t="s">
        <v>193</v>
      </c>
      <c r="N12" t="s">
        <v>193</v>
      </c>
      <c r="S12">
        <f>COUNTA(Table2018[[#This Row],[Thermal Cycling]:[PID]])</f>
        <v>4</v>
      </c>
      <c r="T12" t="s">
        <v>44</v>
      </c>
      <c r="X12" t="s">
        <v>45</v>
      </c>
    </row>
    <row r="13" spans="1:27" x14ac:dyDescent="0.3">
      <c r="A13" t="s">
        <v>665</v>
      </c>
      <c r="B13" t="s">
        <v>75</v>
      </c>
      <c r="K13" t="s">
        <v>193</v>
      </c>
      <c r="L13" t="s">
        <v>193</v>
      </c>
      <c r="M13" t="s">
        <v>193</v>
      </c>
      <c r="N13" t="s">
        <v>193</v>
      </c>
      <c r="S13">
        <f>COUNTA(Table2018[[#This Row],[Thermal Cycling]:[PID]])</f>
        <v>4</v>
      </c>
      <c r="T13" t="s">
        <v>76</v>
      </c>
      <c r="X13" t="s">
        <v>77</v>
      </c>
    </row>
    <row r="14" spans="1:27" x14ac:dyDescent="0.3">
      <c r="A14" t="s">
        <v>688</v>
      </c>
      <c r="B14" t="s">
        <v>75</v>
      </c>
      <c r="L14" t="s">
        <v>193</v>
      </c>
      <c r="N14" t="s">
        <v>193</v>
      </c>
      <c r="S14">
        <f>COUNTA(Table2018[[#This Row],[Thermal Cycling]:[PID]])</f>
        <v>2</v>
      </c>
      <c r="T14" t="s">
        <v>76</v>
      </c>
      <c r="X14" t="s">
        <v>77</v>
      </c>
    </row>
    <row r="15" spans="1:27" x14ac:dyDescent="0.3">
      <c r="A15" t="s">
        <v>666</v>
      </c>
      <c r="B15" t="s">
        <v>82</v>
      </c>
      <c r="K15" t="s">
        <v>193</v>
      </c>
      <c r="M15" t="s">
        <v>193</v>
      </c>
      <c r="N15" t="s">
        <v>193</v>
      </c>
      <c r="S15">
        <f>COUNTA(Table2018[[#This Row],[Thermal Cycling]:[PID]])</f>
        <v>3</v>
      </c>
      <c r="T15" t="s">
        <v>655</v>
      </c>
      <c r="U15" t="s">
        <v>697</v>
      </c>
      <c r="V15" t="s">
        <v>628</v>
      </c>
      <c r="X15" t="s">
        <v>30</v>
      </c>
      <c r="Y15" t="s">
        <v>30</v>
      </c>
      <c r="Z15" t="s">
        <v>45</v>
      </c>
    </row>
    <row r="16" spans="1:27" x14ac:dyDescent="0.3">
      <c r="A16" t="s">
        <v>638</v>
      </c>
      <c r="B16" t="s">
        <v>82</v>
      </c>
      <c r="M16" t="s">
        <v>193</v>
      </c>
      <c r="S16">
        <f>COUNTA(Table2018[[#This Row],[Thermal Cycling]:[PID]])</f>
        <v>1</v>
      </c>
      <c r="T16" t="s">
        <v>655</v>
      </c>
      <c r="U16" t="s">
        <v>697</v>
      </c>
      <c r="V16" t="s">
        <v>628</v>
      </c>
      <c r="X16" t="s">
        <v>30</v>
      </c>
      <c r="Y16" t="s">
        <v>30</v>
      </c>
      <c r="Z16" t="s">
        <v>45</v>
      </c>
    </row>
    <row r="17" spans="1:26" x14ac:dyDescent="0.3">
      <c r="A17" t="s">
        <v>637</v>
      </c>
      <c r="B17" t="s">
        <v>82</v>
      </c>
      <c r="N17" t="s">
        <v>193</v>
      </c>
      <c r="S17">
        <f>COUNTA(Table2018[[#This Row],[Thermal Cycling]:[PID]])</f>
        <v>1</v>
      </c>
      <c r="T17" t="s">
        <v>655</v>
      </c>
      <c r="U17" t="s">
        <v>697</v>
      </c>
      <c r="V17" t="s">
        <v>628</v>
      </c>
      <c r="X17" t="s">
        <v>30</v>
      </c>
      <c r="Y17" t="s">
        <v>30</v>
      </c>
      <c r="Z17" t="s">
        <v>45</v>
      </c>
    </row>
    <row r="18" spans="1:26" x14ac:dyDescent="0.3">
      <c r="A18" t="s">
        <v>669</v>
      </c>
      <c r="B18" t="s">
        <v>191</v>
      </c>
      <c r="K18" t="s">
        <v>193</v>
      </c>
      <c r="L18" t="s">
        <v>193</v>
      </c>
      <c r="M18" t="s">
        <v>193</v>
      </c>
      <c r="N18" t="s">
        <v>193</v>
      </c>
      <c r="S18">
        <f>COUNTA(Table2018[[#This Row],[Thermal Cycling]:[PID]])</f>
        <v>4</v>
      </c>
      <c r="T18" t="s">
        <v>441</v>
      </c>
      <c r="X18" t="s">
        <v>30</v>
      </c>
    </row>
    <row r="19" spans="1:26" x14ac:dyDescent="0.3">
      <c r="A19" t="s">
        <v>670</v>
      </c>
      <c r="B19" t="s">
        <v>191</v>
      </c>
      <c r="K19" t="s">
        <v>193</v>
      </c>
      <c r="L19" t="s">
        <v>193</v>
      </c>
      <c r="M19" t="s">
        <v>193</v>
      </c>
      <c r="N19" t="s">
        <v>193</v>
      </c>
      <c r="S19">
        <f>COUNTA(Table2018[[#This Row],[Thermal Cycling]:[PID]])</f>
        <v>4</v>
      </c>
      <c r="T19" t="s">
        <v>441</v>
      </c>
      <c r="X19" t="s">
        <v>30</v>
      </c>
    </row>
    <row r="20" spans="1:26" x14ac:dyDescent="0.3">
      <c r="A20" t="s">
        <v>667</v>
      </c>
      <c r="B20" t="s">
        <v>191</v>
      </c>
      <c r="K20" t="s">
        <v>193</v>
      </c>
      <c r="L20" t="s">
        <v>193</v>
      </c>
      <c r="N20" t="s">
        <v>193</v>
      </c>
      <c r="S20">
        <f>COUNTA(Table2018[[#This Row],[Thermal Cycling]:[PID]])</f>
        <v>3</v>
      </c>
      <c r="T20" t="s">
        <v>441</v>
      </c>
      <c r="X20" t="s">
        <v>30</v>
      </c>
    </row>
    <row r="21" spans="1:26" x14ac:dyDescent="0.3">
      <c r="A21" t="s">
        <v>640</v>
      </c>
      <c r="B21" t="s">
        <v>191</v>
      </c>
      <c r="K21" t="s">
        <v>193</v>
      </c>
      <c r="M21" t="s">
        <v>193</v>
      </c>
      <c r="N21" t="s">
        <v>193</v>
      </c>
      <c r="S21">
        <f>COUNTA(Table2018[[#This Row],[Thermal Cycling]:[PID]])</f>
        <v>3</v>
      </c>
      <c r="T21" t="s">
        <v>441</v>
      </c>
      <c r="X21" t="s">
        <v>30</v>
      </c>
    </row>
    <row r="22" spans="1:26" x14ac:dyDescent="0.3">
      <c r="A22" t="s">
        <v>641</v>
      </c>
      <c r="B22" t="s">
        <v>191</v>
      </c>
      <c r="K22" t="s">
        <v>193</v>
      </c>
      <c r="M22" t="s">
        <v>193</v>
      </c>
      <c r="S22">
        <f>COUNTA(Table2018[[#This Row],[Thermal Cycling]:[PID]])</f>
        <v>2</v>
      </c>
      <c r="T22" t="s">
        <v>441</v>
      </c>
      <c r="X22" t="s">
        <v>30</v>
      </c>
    </row>
    <row r="23" spans="1:26" x14ac:dyDescent="0.3">
      <c r="A23" t="s">
        <v>642</v>
      </c>
      <c r="B23" t="s">
        <v>191</v>
      </c>
      <c r="K23" t="s">
        <v>193</v>
      </c>
      <c r="M23" t="s">
        <v>193</v>
      </c>
      <c r="S23">
        <f>COUNTA(Table2018[[#This Row],[Thermal Cycling]:[PID]])</f>
        <v>2</v>
      </c>
      <c r="T23" t="s">
        <v>441</v>
      </c>
      <c r="X23" t="s">
        <v>30</v>
      </c>
    </row>
    <row r="24" spans="1:26" x14ac:dyDescent="0.3">
      <c r="A24" t="s">
        <v>668</v>
      </c>
      <c r="B24" t="s">
        <v>191</v>
      </c>
      <c r="K24" t="s">
        <v>193</v>
      </c>
      <c r="N24" t="s">
        <v>193</v>
      </c>
      <c r="S24">
        <f>COUNTA(Table2018[[#This Row],[Thermal Cycling]:[PID]])</f>
        <v>2</v>
      </c>
      <c r="T24" t="s">
        <v>441</v>
      </c>
      <c r="X24" t="s">
        <v>30</v>
      </c>
    </row>
    <row r="25" spans="1:26" x14ac:dyDescent="0.3">
      <c r="A25" t="s">
        <v>691</v>
      </c>
      <c r="B25" t="s">
        <v>191</v>
      </c>
      <c r="N25" t="s">
        <v>193</v>
      </c>
      <c r="S25">
        <f>COUNTA(Table2018[[#This Row],[Thermal Cycling]:[PID]])</f>
        <v>1</v>
      </c>
      <c r="T25" t="s">
        <v>441</v>
      </c>
      <c r="X25" t="s">
        <v>30</v>
      </c>
    </row>
    <row r="26" spans="1:26" x14ac:dyDescent="0.3">
      <c r="A26" t="s">
        <v>671</v>
      </c>
      <c r="B26" t="s">
        <v>546</v>
      </c>
      <c r="K26" t="s">
        <v>193</v>
      </c>
      <c r="M26" t="s">
        <v>193</v>
      </c>
      <c r="N26" t="s">
        <v>193</v>
      </c>
      <c r="S26">
        <f>COUNTA(Table2018[[#This Row],[Thermal Cycling]:[PID]])</f>
        <v>3</v>
      </c>
      <c r="T26" t="s">
        <v>704</v>
      </c>
      <c r="X26" t="s">
        <v>438</v>
      </c>
    </row>
    <row r="27" spans="1:26" x14ac:dyDescent="0.3">
      <c r="A27" t="s">
        <v>597</v>
      </c>
      <c r="B27" t="s">
        <v>596</v>
      </c>
      <c r="K27" t="s">
        <v>193</v>
      </c>
      <c r="L27" t="s">
        <v>193</v>
      </c>
      <c r="M27" t="s">
        <v>193</v>
      </c>
      <c r="N27" t="s">
        <v>193</v>
      </c>
      <c r="S27">
        <f>COUNTA(Table2018[[#This Row],[Thermal Cycling]:[PID]])</f>
        <v>4</v>
      </c>
      <c r="T27" t="s">
        <v>105</v>
      </c>
      <c r="X27" t="s">
        <v>30</v>
      </c>
    </row>
    <row r="28" spans="1:26" x14ac:dyDescent="0.3">
      <c r="A28" t="s">
        <v>598</v>
      </c>
      <c r="B28" t="s">
        <v>596</v>
      </c>
      <c r="K28" t="s">
        <v>193</v>
      </c>
      <c r="L28" t="s">
        <v>193</v>
      </c>
      <c r="M28" t="s">
        <v>193</v>
      </c>
      <c r="N28" t="s">
        <v>193</v>
      </c>
      <c r="S28">
        <f>COUNTA(Table2018[[#This Row],[Thermal Cycling]:[PID]])</f>
        <v>4</v>
      </c>
      <c r="T28" t="s">
        <v>105</v>
      </c>
      <c r="X28" t="s">
        <v>30</v>
      </c>
    </row>
    <row r="29" spans="1:26" x14ac:dyDescent="0.3">
      <c r="A29" t="s">
        <v>674</v>
      </c>
      <c r="B29" t="s">
        <v>672</v>
      </c>
      <c r="K29" t="s">
        <v>193</v>
      </c>
      <c r="L29" t="s">
        <v>193</v>
      </c>
      <c r="M29" t="s">
        <v>193</v>
      </c>
      <c r="S29">
        <f>COUNTA(Table2018[[#This Row],[Thermal Cycling]:[PID]])</f>
        <v>3</v>
      </c>
      <c r="T29" t="s">
        <v>628</v>
      </c>
      <c r="X29" t="s">
        <v>45</v>
      </c>
    </row>
    <row r="30" spans="1:26" x14ac:dyDescent="0.3">
      <c r="A30" t="s">
        <v>673</v>
      </c>
      <c r="B30" t="s">
        <v>672</v>
      </c>
      <c r="K30" t="s">
        <v>193</v>
      </c>
      <c r="S30">
        <f>COUNTA(Table2018[[#This Row],[Thermal Cycling]:[PID]])</f>
        <v>1</v>
      </c>
      <c r="T30" t="s">
        <v>628</v>
      </c>
      <c r="X30" t="s">
        <v>45</v>
      </c>
    </row>
    <row r="31" spans="1:26" x14ac:dyDescent="0.3">
      <c r="A31" t="s">
        <v>675</v>
      </c>
      <c r="B31" t="s">
        <v>600</v>
      </c>
      <c r="K31" t="s">
        <v>193</v>
      </c>
      <c r="M31" t="s">
        <v>193</v>
      </c>
      <c r="N31" t="s">
        <v>193</v>
      </c>
      <c r="S31">
        <f>COUNTA(Table2018[[#This Row],[Thermal Cycling]:[PID]])</f>
        <v>3</v>
      </c>
      <c r="T31" t="s">
        <v>699</v>
      </c>
      <c r="X31" t="s">
        <v>478</v>
      </c>
    </row>
    <row r="32" spans="1:26" x14ac:dyDescent="0.3">
      <c r="A32" t="s">
        <v>653</v>
      </c>
      <c r="B32" t="s">
        <v>117</v>
      </c>
      <c r="N32" t="s">
        <v>193</v>
      </c>
      <c r="S32">
        <f>COUNTA(Table2018[[#This Row],[Thermal Cycling]:[PID]])</f>
        <v>1</v>
      </c>
      <c r="T32" t="s">
        <v>115</v>
      </c>
      <c r="X32" t="s">
        <v>30</v>
      </c>
    </row>
    <row r="33" spans="1:25" x14ac:dyDescent="0.3">
      <c r="A33" t="s">
        <v>687</v>
      </c>
      <c r="B33" t="s">
        <v>119</v>
      </c>
      <c r="L33" t="s">
        <v>193</v>
      </c>
      <c r="M33" t="s">
        <v>193</v>
      </c>
      <c r="N33" t="s">
        <v>193</v>
      </c>
      <c r="S33">
        <f>COUNTA(Table2018[[#This Row],[Thermal Cycling]:[PID]])</f>
        <v>3</v>
      </c>
      <c r="T33" t="s">
        <v>491</v>
      </c>
      <c r="U33" t="s">
        <v>696</v>
      </c>
      <c r="X33" t="s">
        <v>478</v>
      </c>
      <c r="Y33" t="s">
        <v>438</v>
      </c>
    </row>
    <row r="34" spans="1:25" x14ac:dyDescent="0.3">
      <c r="A34" t="s">
        <v>646</v>
      </c>
      <c r="B34" t="s">
        <v>645</v>
      </c>
      <c r="K34" t="s">
        <v>193</v>
      </c>
      <c r="L34" t="s">
        <v>193</v>
      </c>
      <c r="M34" t="s">
        <v>193</v>
      </c>
      <c r="N34" t="s">
        <v>193</v>
      </c>
      <c r="S34">
        <f>COUNTA(Table2018[[#This Row],[Thermal Cycling]:[PID]])</f>
        <v>4</v>
      </c>
      <c r="T34" t="s">
        <v>136</v>
      </c>
      <c r="X34" t="s">
        <v>137</v>
      </c>
    </row>
    <row r="35" spans="1:25" x14ac:dyDescent="0.3">
      <c r="A35" t="s">
        <v>693</v>
      </c>
      <c r="B35" t="s">
        <v>694</v>
      </c>
      <c r="M35" t="s">
        <v>193</v>
      </c>
      <c r="S35">
        <f>COUNTA(Table2018[[#This Row],[Thermal Cycling]:[PID]])</f>
        <v>1</v>
      </c>
      <c r="T35" t="s">
        <v>700</v>
      </c>
      <c r="X35" t="s">
        <v>476</v>
      </c>
    </row>
    <row r="36" spans="1:25" x14ac:dyDescent="0.3">
      <c r="A36" t="s">
        <v>676</v>
      </c>
      <c r="B36" t="s">
        <v>621</v>
      </c>
      <c r="K36" t="s">
        <v>193</v>
      </c>
      <c r="L36" t="s">
        <v>193</v>
      </c>
      <c r="M36" t="s">
        <v>193</v>
      </c>
      <c r="N36" t="s">
        <v>193</v>
      </c>
      <c r="S36">
        <f>COUNTA(Table2018[[#This Row],[Thermal Cycling]:[PID]])</f>
        <v>4</v>
      </c>
      <c r="T36" t="s">
        <v>444</v>
      </c>
      <c r="X36" t="s">
        <v>113</v>
      </c>
    </row>
    <row r="37" spans="1:25" x14ac:dyDescent="0.3">
      <c r="A37" t="s">
        <v>678</v>
      </c>
      <c r="B37" t="s">
        <v>677</v>
      </c>
      <c r="K37" t="s">
        <v>193</v>
      </c>
      <c r="M37" t="s">
        <v>193</v>
      </c>
      <c r="N37" t="s">
        <v>193</v>
      </c>
      <c r="S37">
        <f>COUNTA(Table2018[[#This Row],[Thermal Cycling]:[PID]])</f>
        <v>3</v>
      </c>
      <c r="T37" t="s">
        <v>701</v>
      </c>
      <c r="X37" t="s">
        <v>476</v>
      </c>
    </row>
    <row r="38" spans="1:25" x14ac:dyDescent="0.3">
      <c r="A38" t="s">
        <v>679</v>
      </c>
      <c r="B38" t="s">
        <v>150</v>
      </c>
      <c r="K38" t="s">
        <v>193</v>
      </c>
      <c r="L38" t="s">
        <v>193</v>
      </c>
      <c r="M38" t="s">
        <v>193</v>
      </c>
      <c r="N38" t="s">
        <v>193</v>
      </c>
      <c r="S38">
        <f>COUNTA(Table2018[[#This Row],[Thermal Cycling]:[PID]])</f>
        <v>4</v>
      </c>
      <c r="T38" t="s">
        <v>148</v>
      </c>
      <c r="X38" t="s">
        <v>30</v>
      </c>
    </row>
    <row r="39" spans="1:25" x14ac:dyDescent="0.3">
      <c r="A39" t="s">
        <v>622</v>
      </c>
      <c r="B39" t="s">
        <v>408</v>
      </c>
      <c r="K39" t="s">
        <v>193</v>
      </c>
      <c r="L39" t="s">
        <v>193</v>
      </c>
      <c r="M39" t="s">
        <v>193</v>
      </c>
      <c r="N39" t="s">
        <v>193</v>
      </c>
      <c r="S39">
        <f>COUNTA(Table2018[[#This Row],[Thermal Cycling]:[PID]])</f>
        <v>4</v>
      </c>
      <c r="T39" t="s">
        <v>461</v>
      </c>
      <c r="U39" t="s">
        <v>702</v>
      </c>
      <c r="X39" t="s">
        <v>30</v>
      </c>
      <c r="Y39" t="s">
        <v>440</v>
      </c>
    </row>
    <row r="40" spans="1:25" x14ac:dyDescent="0.3">
      <c r="A40" t="s">
        <v>682</v>
      </c>
      <c r="B40" t="s">
        <v>408</v>
      </c>
      <c r="K40" t="s">
        <v>193</v>
      </c>
      <c r="L40" t="s">
        <v>193</v>
      </c>
      <c r="M40" t="s">
        <v>193</v>
      </c>
      <c r="N40" t="s">
        <v>193</v>
      </c>
      <c r="S40">
        <f>COUNTA(Table2018[[#This Row],[Thermal Cycling]:[PID]])</f>
        <v>4</v>
      </c>
      <c r="T40" t="s">
        <v>461</v>
      </c>
      <c r="U40" t="s">
        <v>702</v>
      </c>
      <c r="X40" t="s">
        <v>30</v>
      </c>
      <c r="Y40" t="s">
        <v>440</v>
      </c>
    </row>
    <row r="41" spans="1:25" x14ac:dyDescent="0.3">
      <c r="A41" t="s">
        <v>680</v>
      </c>
      <c r="B41" t="s">
        <v>408</v>
      </c>
      <c r="K41" t="s">
        <v>193</v>
      </c>
      <c r="M41" t="s">
        <v>193</v>
      </c>
      <c r="N41" t="s">
        <v>193</v>
      </c>
      <c r="S41">
        <f>COUNTA(Table2018[[#This Row],[Thermal Cycling]:[PID]])</f>
        <v>3</v>
      </c>
      <c r="T41" t="s">
        <v>461</v>
      </c>
      <c r="U41" t="s">
        <v>702</v>
      </c>
      <c r="X41" t="s">
        <v>30</v>
      </c>
      <c r="Y41" t="s">
        <v>440</v>
      </c>
    </row>
    <row r="42" spans="1:25" x14ac:dyDescent="0.3">
      <c r="A42" t="s">
        <v>681</v>
      </c>
      <c r="B42" t="s">
        <v>408</v>
      </c>
      <c r="K42" t="s">
        <v>193</v>
      </c>
      <c r="L42" t="s">
        <v>193</v>
      </c>
      <c r="M42" t="s">
        <v>193</v>
      </c>
      <c r="S42">
        <f>COUNTA(Table2018[[#This Row],[Thermal Cycling]:[PID]])</f>
        <v>3</v>
      </c>
      <c r="T42" t="s">
        <v>461</v>
      </c>
      <c r="U42" t="s">
        <v>702</v>
      </c>
      <c r="X42" t="s">
        <v>30</v>
      </c>
      <c r="Y42" t="s">
        <v>440</v>
      </c>
    </row>
    <row r="43" spans="1:25" x14ac:dyDescent="0.3">
      <c r="A43" t="s">
        <v>689</v>
      </c>
      <c r="B43" t="s">
        <v>408</v>
      </c>
      <c r="L43" t="s">
        <v>193</v>
      </c>
      <c r="M43" t="s">
        <v>193</v>
      </c>
      <c r="S43">
        <f>COUNTA(Table2018[[#This Row],[Thermal Cycling]:[PID]])</f>
        <v>2</v>
      </c>
      <c r="T43" t="s">
        <v>461</v>
      </c>
      <c r="U43" t="s">
        <v>702</v>
      </c>
      <c r="X43" t="s">
        <v>30</v>
      </c>
      <c r="Y43" t="s">
        <v>440</v>
      </c>
    </row>
    <row r="44" spans="1:25" x14ac:dyDescent="0.3">
      <c r="A44" t="s">
        <v>684</v>
      </c>
      <c r="B44" t="s">
        <v>683</v>
      </c>
      <c r="K44" t="s">
        <v>193</v>
      </c>
      <c r="L44" t="s">
        <v>193</v>
      </c>
      <c r="M44" t="s">
        <v>193</v>
      </c>
      <c r="N44" t="s">
        <v>193</v>
      </c>
      <c r="S44">
        <f>COUNTA(Table2018[[#This Row],[Thermal Cycling]:[PID]])</f>
        <v>4</v>
      </c>
      <c r="T44" t="s">
        <v>703</v>
      </c>
      <c r="X44" t="s">
        <v>30</v>
      </c>
    </row>
    <row r="45" spans="1:25" x14ac:dyDescent="0.3">
      <c r="A45" t="s">
        <v>692</v>
      </c>
      <c r="B45" t="s">
        <v>683</v>
      </c>
      <c r="N45" t="s">
        <v>193</v>
      </c>
      <c r="S45">
        <f>COUNTA(Table2018[[#This Row],[Thermal Cycling]:[PID]])</f>
        <v>1</v>
      </c>
      <c r="T45" t="s">
        <v>703</v>
      </c>
      <c r="X45" t="s">
        <v>30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F1447-241A-4837-8735-5813CC4496B7}">
  <dimension ref="A1:AA37"/>
  <sheetViews>
    <sheetView topLeftCell="V1" zoomScale="80" zoomScaleNormal="80" workbookViewId="0">
      <selection activeCell="X7" sqref="X7"/>
    </sheetView>
  </sheetViews>
  <sheetFormatPr defaultRowHeight="14.4" x14ac:dyDescent="0.3"/>
  <cols>
    <col min="1" max="1" width="15" bestFit="1" customWidth="1"/>
    <col min="2" max="2" width="21.33203125" bestFit="1" customWidth="1"/>
    <col min="3" max="3" width="13.6640625" bestFit="1" customWidth="1"/>
    <col min="4" max="5" width="19.33203125" bestFit="1" customWidth="1"/>
    <col min="6" max="7" width="17.21875" bestFit="1" customWidth="1"/>
    <col min="8" max="8" width="17.77734375" bestFit="1" customWidth="1"/>
    <col min="9" max="9" width="13.77734375" bestFit="1" customWidth="1"/>
    <col min="10" max="10" width="15" bestFit="1" customWidth="1"/>
    <col min="11" max="11" width="17.77734375" bestFit="1" customWidth="1"/>
    <col min="12" max="12" width="13.77734375" bestFit="1" customWidth="1"/>
    <col min="13" max="13" width="28.21875" bestFit="1" customWidth="1"/>
    <col min="14" max="14" width="6.88671875" bestFit="1" customWidth="1"/>
    <col min="15" max="15" width="19.33203125" bestFit="1" customWidth="1"/>
    <col min="16" max="16" width="26" bestFit="1" customWidth="1"/>
    <col min="17" max="17" width="29.44140625" bestFit="1" customWidth="1"/>
    <col min="18" max="18" width="13.88671875" bestFit="1" customWidth="1"/>
    <col min="19" max="19" width="26" bestFit="1" customWidth="1"/>
    <col min="20" max="23" width="23.44140625" bestFit="1" customWidth="1"/>
    <col min="24" max="27" width="26.77734375" bestFit="1" customWidth="1"/>
  </cols>
  <sheetData>
    <row r="1" spans="1:27" x14ac:dyDescent="0.3">
      <c r="A1" s="6" t="s">
        <v>5</v>
      </c>
      <c r="B1" s="4" t="s">
        <v>0</v>
      </c>
      <c r="C1" s="4" t="s">
        <v>787</v>
      </c>
      <c r="D1" s="4" t="s">
        <v>788</v>
      </c>
      <c r="E1" s="4" t="s">
        <v>789</v>
      </c>
      <c r="F1" s="4" t="s">
        <v>1</v>
      </c>
      <c r="G1" s="4" t="s">
        <v>2</v>
      </c>
      <c r="H1" s="4" t="s">
        <v>793</v>
      </c>
      <c r="I1" s="4" t="s">
        <v>3</v>
      </c>
      <c r="J1" s="4" t="s">
        <v>792</v>
      </c>
      <c r="K1" s="4" t="s">
        <v>19</v>
      </c>
      <c r="L1" s="4" t="s">
        <v>17</v>
      </c>
      <c r="M1" s="4" t="s">
        <v>18</v>
      </c>
      <c r="N1" s="4" t="s">
        <v>791</v>
      </c>
      <c r="O1" s="4" t="s">
        <v>776</v>
      </c>
      <c r="P1" s="4" t="s">
        <v>775</v>
      </c>
      <c r="Q1" s="4" t="s">
        <v>774</v>
      </c>
      <c r="R1" s="4" t="s">
        <v>777</v>
      </c>
      <c r="S1" s="5" t="s">
        <v>794</v>
      </c>
      <c r="T1" s="4" t="s">
        <v>468</v>
      </c>
      <c r="U1" s="4" t="s">
        <v>469</v>
      </c>
      <c r="V1" s="4" t="s">
        <v>470</v>
      </c>
      <c r="W1" s="4" t="s">
        <v>473</v>
      </c>
      <c r="X1" s="4" t="s">
        <v>472</v>
      </c>
      <c r="Y1" s="4" t="s">
        <v>474</v>
      </c>
      <c r="Z1" s="4" t="s">
        <v>477</v>
      </c>
      <c r="AA1" s="4" t="s">
        <v>485</v>
      </c>
    </row>
    <row r="2" spans="1:27" x14ac:dyDescent="0.3">
      <c r="A2" t="s">
        <v>659</v>
      </c>
      <c r="B2" t="s">
        <v>21</v>
      </c>
      <c r="K2" t="s">
        <v>193</v>
      </c>
      <c r="M2" t="s">
        <v>193</v>
      </c>
      <c r="N2" t="s">
        <v>193</v>
      </c>
      <c r="S2">
        <f>COUNTA(Table2017[[#This Row],[Thermal Cycling]:[Humidity Freeze (2014-2017)]])</f>
        <v>3</v>
      </c>
      <c r="T2" t="s">
        <v>480</v>
      </c>
      <c r="X2" t="s">
        <v>757</v>
      </c>
    </row>
    <row r="3" spans="1:27" x14ac:dyDescent="0.3">
      <c r="A3" t="s">
        <v>660</v>
      </c>
      <c r="B3" t="s">
        <v>21</v>
      </c>
      <c r="K3" t="s">
        <v>193</v>
      </c>
      <c r="M3" t="s">
        <v>193</v>
      </c>
      <c r="N3" t="s">
        <v>193</v>
      </c>
      <c r="S3">
        <f>COUNTA(Table2017[[#This Row],[Thermal Cycling]:[Humidity Freeze (2014-2017)]])</f>
        <v>3</v>
      </c>
      <c r="T3" t="s">
        <v>480</v>
      </c>
      <c r="X3" t="s">
        <v>757</v>
      </c>
    </row>
    <row r="4" spans="1:27" x14ac:dyDescent="0.3">
      <c r="A4" t="s">
        <v>685</v>
      </c>
      <c r="B4" t="s">
        <v>657</v>
      </c>
      <c r="K4" t="s">
        <v>193</v>
      </c>
      <c r="L4" t="s">
        <v>193</v>
      </c>
      <c r="M4" t="s">
        <v>193</v>
      </c>
      <c r="N4" t="s">
        <v>193</v>
      </c>
      <c r="Q4" t="s">
        <v>193</v>
      </c>
      <c r="S4">
        <f>COUNTA(Table2017[[#This Row],[Thermal Cycling]:[Humidity Freeze (2014-2017)]])</f>
        <v>5</v>
      </c>
      <c r="T4" t="s">
        <v>655</v>
      </c>
      <c r="X4" t="s">
        <v>757</v>
      </c>
    </row>
    <row r="5" spans="1:27" x14ac:dyDescent="0.3">
      <c r="A5" t="s">
        <v>738</v>
      </c>
      <c r="B5" t="s">
        <v>737</v>
      </c>
      <c r="N5" t="s">
        <v>193</v>
      </c>
      <c r="S5">
        <f>COUNTA(Table2017[[#This Row],[Thermal Cycling]:[Humidity Freeze (2014-2017)]])</f>
        <v>1</v>
      </c>
      <c r="T5" t="s">
        <v>745</v>
      </c>
      <c r="X5" t="s">
        <v>758</v>
      </c>
    </row>
    <row r="6" spans="1:27" x14ac:dyDescent="0.3">
      <c r="A6" t="s">
        <v>731</v>
      </c>
      <c r="B6" t="s">
        <v>511</v>
      </c>
      <c r="M6" t="s">
        <v>193</v>
      </c>
      <c r="N6" t="s">
        <v>193</v>
      </c>
      <c r="S6">
        <f>COUNTA(Table2017[[#This Row],[Thermal Cycling]:[Humidity Freeze (2014-2017)]])</f>
        <v>2</v>
      </c>
      <c r="T6" t="s">
        <v>746</v>
      </c>
      <c r="X6" t="s">
        <v>759</v>
      </c>
    </row>
    <row r="7" spans="1:27" x14ac:dyDescent="0.3">
      <c r="A7" t="s">
        <v>742</v>
      </c>
      <c r="B7" t="s">
        <v>512</v>
      </c>
      <c r="L7" t="s">
        <v>193</v>
      </c>
      <c r="N7" t="s">
        <v>193</v>
      </c>
      <c r="S7">
        <f>COUNTA(Table2017[[#This Row],[Thermal Cycling]:[Humidity Freeze (2014-2017)]])</f>
        <v>2</v>
      </c>
      <c r="T7" t="s">
        <v>747</v>
      </c>
      <c r="X7" t="s">
        <v>438</v>
      </c>
    </row>
    <row r="8" spans="1:27" x14ac:dyDescent="0.3">
      <c r="A8" t="s">
        <v>739</v>
      </c>
      <c r="B8" t="s">
        <v>512</v>
      </c>
      <c r="N8" t="s">
        <v>193</v>
      </c>
      <c r="S8">
        <f>COUNTA(Table2017[[#This Row],[Thermal Cycling]:[Humidity Freeze (2014-2017)]])</f>
        <v>1</v>
      </c>
      <c r="T8" t="s">
        <v>747</v>
      </c>
      <c r="X8" t="s">
        <v>438</v>
      </c>
    </row>
    <row r="9" spans="1:27" x14ac:dyDescent="0.3">
      <c r="A9" t="s">
        <v>705</v>
      </c>
      <c r="B9" t="s">
        <v>191</v>
      </c>
      <c r="K9" t="s">
        <v>193</v>
      </c>
      <c r="L9" t="s">
        <v>193</v>
      </c>
      <c r="M9" t="s">
        <v>193</v>
      </c>
      <c r="N9" t="s">
        <v>193</v>
      </c>
      <c r="Q9" t="s">
        <v>193</v>
      </c>
      <c r="S9">
        <f>COUNTA(Table2017[[#This Row],[Thermal Cycling]:[Humidity Freeze (2014-2017)]])</f>
        <v>5</v>
      </c>
      <c r="T9" t="s">
        <v>747</v>
      </c>
      <c r="X9" t="s">
        <v>438</v>
      </c>
    </row>
    <row r="10" spans="1:27" x14ac:dyDescent="0.3">
      <c r="A10" t="s">
        <v>706</v>
      </c>
      <c r="B10" t="s">
        <v>707</v>
      </c>
      <c r="K10" t="s">
        <v>193</v>
      </c>
      <c r="L10" t="s">
        <v>193</v>
      </c>
      <c r="M10" t="s">
        <v>193</v>
      </c>
      <c r="N10" t="s">
        <v>193</v>
      </c>
      <c r="Q10" t="s">
        <v>193</v>
      </c>
      <c r="S10">
        <f>COUNTA(Table2017[[#This Row],[Thermal Cycling]:[Humidity Freeze (2014-2017)]])</f>
        <v>5</v>
      </c>
      <c r="T10" t="s">
        <v>748</v>
      </c>
      <c r="X10" t="s">
        <v>113</v>
      </c>
    </row>
    <row r="11" spans="1:27" x14ac:dyDescent="0.3">
      <c r="A11" t="s">
        <v>708</v>
      </c>
      <c r="B11" t="s">
        <v>596</v>
      </c>
      <c r="K11" t="s">
        <v>193</v>
      </c>
      <c r="L11" t="s">
        <v>193</v>
      </c>
      <c r="M11" t="s">
        <v>193</v>
      </c>
      <c r="N11" t="s">
        <v>193</v>
      </c>
      <c r="Q11" t="s">
        <v>193</v>
      </c>
      <c r="S11">
        <f>COUNTA(Table2017[[#This Row],[Thermal Cycling]:[Humidity Freeze (2014-2017)]])</f>
        <v>5</v>
      </c>
      <c r="T11" t="s">
        <v>749</v>
      </c>
      <c r="X11" t="s">
        <v>30</v>
      </c>
    </row>
    <row r="12" spans="1:27" x14ac:dyDescent="0.3">
      <c r="A12" t="s">
        <v>709</v>
      </c>
      <c r="B12" t="s">
        <v>596</v>
      </c>
      <c r="K12" t="s">
        <v>193</v>
      </c>
      <c r="L12" t="s">
        <v>193</v>
      </c>
      <c r="M12" t="s">
        <v>193</v>
      </c>
      <c r="N12" t="s">
        <v>193</v>
      </c>
      <c r="Q12" t="s">
        <v>193</v>
      </c>
      <c r="S12">
        <f>COUNTA(Table2017[[#This Row],[Thermal Cycling]:[Humidity Freeze (2014-2017)]])</f>
        <v>5</v>
      </c>
      <c r="T12" t="s">
        <v>749</v>
      </c>
      <c r="X12" t="s">
        <v>30</v>
      </c>
    </row>
    <row r="13" spans="1:27" x14ac:dyDescent="0.3">
      <c r="A13" t="s">
        <v>710</v>
      </c>
      <c r="B13" t="s">
        <v>672</v>
      </c>
      <c r="K13" t="s">
        <v>193</v>
      </c>
      <c r="L13" t="s">
        <v>193</v>
      </c>
      <c r="M13" t="s">
        <v>193</v>
      </c>
      <c r="N13" t="s">
        <v>193</v>
      </c>
      <c r="Q13" t="s">
        <v>193</v>
      </c>
      <c r="S13">
        <f>COUNTA(Table2017[[#This Row],[Thermal Cycling]:[Humidity Freeze (2014-2017)]])</f>
        <v>5</v>
      </c>
      <c r="T13" t="s">
        <v>750</v>
      </c>
      <c r="X13" t="s">
        <v>743</v>
      </c>
    </row>
    <row r="14" spans="1:27" x14ac:dyDescent="0.3">
      <c r="A14" t="s">
        <v>711</v>
      </c>
      <c r="B14" t="s">
        <v>672</v>
      </c>
      <c r="K14" t="s">
        <v>193</v>
      </c>
      <c r="L14" t="s">
        <v>193</v>
      </c>
      <c r="M14" t="s">
        <v>193</v>
      </c>
      <c r="S14">
        <f>COUNTA(Table2017[[#This Row],[Thermal Cycling]:[Humidity Freeze (2014-2017)]])</f>
        <v>3</v>
      </c>
      <c r="T14" t="s">
        <v>750</v>
      </c>
      <c r="X14" t="s">
        <v>743</v>
      </c>
    </row>
    <row r="15" spans="1:27" x14ac:dyDescent="0.3">
      <c r="A15" t="s">
        <v>732</v>
      </c>
      <c r="B15" t="s">
        <v>119</v>
      </c>
      <c r="M15" t="s">
        <v>193</v>
      </c>
      <c r="N15" t="s">
        <v>193</v>
      </c>
      <c r="S15">
        <f>COUNTA(Table2017[[#This Row],[Thermal Cycling]:[Humidity Freeze (2014-2017)]])</f>
        <v>2</v>
      </c>
      <c r="T15" t="s">
        <v>696</v>
      </c>
      <c r="U15" t="s">
        <v>491</v>
      </c>
      <c r="X15" t="s">
        <v>438</v>
      </c>
      <c r="Z15" t="s">
        <v>758</v>
      </c>
    </row>
    <row r="16" spans="1:27" x14ac:dyDescent="0.3">
      <c r="A16" t="s">
        <v>734</v>
      </c>
      <c r="B16" t="s">
        <v>119</v>
      </c>
      <c r="L16" t="s">
        <v>193</v>
      </c>
      <c r="Q16" t="s">
        <v>193</v>
      </c>
      <c r="S16">
        <f>COUNTA(Table2017[[#This Row],[Thermal Cycling]:[Humidity Freeze (2014-2017)]])</f>
        <v>2</v>
      </c>
      <c r="T16" t="s">
        <v>744</v>
      </c>
      <c r="U16" t="s">
        <v>491</v>
      </c>
      <c r="X16" t="s">
        <v>438</v>
      </c>
      <c r="Z16" t="s">
        <v>758</v>
      </c>
    </row>
    <row r="17" spans="1:26" x14ac:dyDescent="0.3">
      <c r="A17" t="s">
        <v>736</v>
      </c>
      <c r="B17" t="s">
        <v>119</v>
      </c>
      <c r="L17" t="s">
        <v>193</v>
      </c>
      <c r="S17">
        <f>COUNTA(Table2017[[#This Row],[Thermal Cycling]:[Humidity Freeze (2014-2017)]])</f>
        <v>1</v>
      </c>
      <c r="T17" t="s">
        <v>744</v>
      </c>
      <c r="U17" t="s">
        <v>491</v>
      </c>
      <c r="X17" t="s">
        <v>438</v>
      </c>
      <c r="Z17" t="s">
        <v>758</v>
      </c>
    </row>
    <row r="18" spans="1:26" x14ac:dyDescent="0.3">
      <c r="A18" t="s">
        <v>741</v>
      </c>
      <c r="B18" t="s">
        <v>119</v>
      </c>
      <c r="N18" t="s">
        <v>193</v>
      </c>
      <c r="S18">
        <f>COUNTA(Table2017[[#This Row],[Thermal Cycling]:[Humidity Freeze (2014-2017)]])</f>
        <v>1</v>
      </c>
      <c r="T18" t="s">
        <v>696</v>
      </c>
      <c r="U18" t="s">
        <v>491</v>
      </c>
      <c r="X18" t="s">
        <v>438</v>
      </c>
      <c r="Z18" t="s">
        <v>758</v>
      </c>
    </row>
    <row r="19" spans="1:26" x14ac:dyDescent="0.3">
      <c r="A19" t="s">
        <v>733</v>
      </c>
      <c r="B19" t="s">
        <v>135</v>
      </c>
      <c r="L19" t="s">
        <v>193</v>
      </c>
      <c r="M19" t="s">
        <v>193</v>
      </c>
      <c r="N19" t="s">
        <v>193</v>
      </c>
      <c r="Q19" t="s">
        <v>193</v>
      </c>
      <c r="S19">
        <f>COUNTA(Table2017[[#This Row],[Thermal Cycling]:[Humidity Freeze (2014-2017)]])</f>
        <v>4</v>
      </c>
      <c r="X19" t="s">
        <v>137</v>
      </c>
    </row>
    <row r="20" spans="1:26" x14ac:dyDescent="0.3">
      <c r="A20" t="s">
        <v>723</v>
      </c>
      <c r="B20" t="s">
        <v>722</v>
      </c>
      <c r="M20" t="s">
        <v>193</v>
      </c>
      <c r="N20" t="s">
        <v>193</v>
      </c>
      <c r="S20">
        <f>COUNTA(Table2017[[#This Row],[Thermal Cycling]:[Humidity Freeze (2014-2017)]])</f>
        <v>2</v>
      </c>
      <c r="T20" t="s">
        <v>751</v>
      </c>
      <c r="X20" t="s">
        <v>438</v>
      </c>
    </row>
    <row r="21" spans="1:26" x14ac:dyDescent="0.3">
      <c r="A21" t="s">
        <v>724</v>
      </c>
      <c r="B21" t="s">
        <v>539</v>
      </c>
      <c r="M21" t="s">
        <v>193</v>
      </c>
      <c r="S21">
        <f>COUNTA(Table2017[[#This Row],[Thermal Cycling]:[Humidity Freeze (2014-2017)]])</f>
        <v>1</v>
      </c>
      <c r="T21" t="s">
        <v>461</v>
      </c>
      <c r="X21" t="s">
        <v>30</v>
      </c>
    </row>
    <row r="22" spans="1:26" x14ac:dyDescent="0.3">
      <c r="A22" t="s">
        <v>725</v>
      </c>
      <c r="B22" t="s">
        <v>539</v>
      </c>
      <c r="M22" t="s">
        <v>193</v>
      </c>
      <c r="S22">
        <f>COUNTA(Table2017[[#This Row],[Thermal Cycling]:[Humidity Freeze (2014-2017)]])</f>
        <v>1</v>
      </c>
      <c r="T22" t="s">
        <v>461</v>
      </c>
      <c r="X22" t="s">
        <v>30</v>
      </c>
    </row>
    <row r="23" spans="1:26" x14ac:dyDescent="0.3">
      <c r="A23" t="s">
        <v>735</v>
      </c>
      <c r="B23" t="s">
        <v>541</v>
      </c>
      <c r="L23" t="s">
        <v>193</v>
      </c>
      <c r="N23" t="s">
        <v>193</v>
      </c>
      <c r="S23">
        <f>COUNTA(Table2017[[#This Row],[Thermal Cycling]:[Humidity Freeze (2014-2017)]])</f>
        <v>2</v>
      </c>
      <c r="T23" t="s">
        <v>753</v>
      </c>
      <c r="X23" t="s">
        <v>439</v>
      </c>
    </row>
    <row r="24" spans="1:26" x14ac:dyDescent="0.3">
      <c r="A24" t="s">
        <v>728</v>
      </c>
      <c r="B24" t="s">
        <v>694</v>
      </c>
      <c r="M24" t="s">
        <v>193</v>
      </c>
      <c r="N24" t="s">
        <v>193</v>
      </c>
      <c r="S24">
        <f>COUNTA(Table2017[[#This Row],[Thermal Cycling]:[Humidity Freeze (2014-2017)]])</f>
        <v>2</v>
      </c>
      <c r="T24" t="s">
        <v>700</v>
      </c>
      <c r="X24" t="s">
        <v>476</v>
      </c>
    </row>
    <row r="25" spans="1:26" x14ac:dyDescent="0.3">
      <c r="A25" t="s">
        <v>719</v>
      </c>
      <c r="B25" t="s">
        <v>712</v>
      </c>
      <c r="K25" t="s">
        <v>193</v>
      </c>
      <c r="L25" t="s">
        <v>193</v>
      </c>
      <c r="M25" t="s">
        <v>193</v>
      </c>
      <c r="N25" t="s">
        <v>193</v>
      </c>
      <c r="Q25" t="s">
        <v>193</v>
      </c>
      <c r="S25">
        <f>COUNTA(Table2017[[#This Row],[Thermal Cycling]:[Humidity Freeze (2014-2017)]])</f>
        <v>5</v>
      </c>
      <c r="T25" t="s">
        <v>754</v>
      </c>
      <c r="X25" t="s">
        <v>476</v>
      </c>
    </row>
    <row r="26" spans="1:26" x14ac:dyDescent="0.3">
      <c r="A26" t="s">
        <v>720</v>
      </c>
      <c r="B26" t="s">
        <v>712</v>
      </c>
      <c r="K26" t="s">
        <v>193</v>
      </c>
      <c r="L26" t="s">
        <v>193</v>
      </c>
      <c r="M26" t="s">
        <v>193</v>
      </c>
      <c r="N26" t="s">
        <v>193</v>
      </c>
      <c r="Q26" t="s">
        <v>193</v>
      </c>
      <c r="S26">
        <f>COUNTA(Table2017[[#This Row],[Thermal Cycling]:[Humidity Freeze (2014-2017)]])</f>
        <v>5</v>
      </c>
      <c r="T26" t="s">
        <v>754</v>
      </c>
      <c r="X26" t="s">
        <v>476</v>
      </c>
    </row>
    <row r="27" spans="1:26" x14ac:dyDescent="0.3">
      <c r="A27" t="s">
        <v>713</v>
      </c>
      <c r="B27" t="s">
        <v>621</v>
      </c>
      <c r="K27" t="s">
        <v>193</v>
      </c>
      <c r="L27" t="s">
        <v>193</v>
      </c>
      <c r="M27" t="s">
        <v>193</v>
      </c>
      <c r="N27" t="s">
        <v>193</v>
      </c>
      <c r="Q27" t="s">
        <v>193</v>
      </c>
      <c r="S27">
        <f>COUNTA(Table2017[[#This Row],[Thermal Cycling]:[Humidity Freeze (2014-2017)]])</f>
        <v>5</v>
      </c>
      <c r="T27" t="s">
        <v>755</v>
      </c>
      <c r="X27" t="s">
        <v>476</v>
      </c>
    </row>
    <row r="28" spans="1:26" x14ac:dyDescent="0.3">
      <c r="A28" t="s">
        <v>727</v>
      </c>
      <c r="B28" t="s">
        <v>726</v>
      </c>
      <c r="L28" t="s">
        <v>193</v>
      </c>
      <c r="M28" t="s">
        <v>193</v>
      </c>
      <c r="N28" t="s">
        <v>193</v>
      </c>
      <c r="S28">
        <f>COUNTA(Table2017[[#This Row],[Thermal Cycling]:[Humidity Freeze (2014-2017)]])</f>
        <v>3</v>
      </c>
      <c r="T28" t="s">
        <v>701</v>
      </c>
      <c r="X28" t="s">
        <v>476</v>
      </c>
    </row>
    <row r="29" spans="1:26" x14ac:dyDescent="0.3">
      <c r="A29" t="s">
        <v>714</v>
      </c>
      <c r="B29" t="s">
        <v>153</v>
      </c>
      <c r="K29" t="s">
        <v>193</v>
      </c>
      <c r="L29" t="s">
        <v>193</v>
      </c>
      <c r="M29" t="s">
        <v>193</v>
      </c>
      <c r="N29" t="s">
        <v>193</v>
      </c>
      <c r="Q29" t="s">
        <v>193</v>
      </c>
      <c r="S29">
        <f>COUNTA(Table2017[[#This Row],[Thermal Cycling]:[Humidity Freeze (2014-2017)]])</f>
        <v>5</v>
      </c>
      <c r="T29" t="s">
        <v>756</v>
      </c>
      <c r="U29" t="s">
        <v>761</v>
      </c>
      <c r="X29" t="s">
        <v>30</v>
      </c>
      <c r="Z29" t="s">
        <v>440</v>
      </c>
    </row>
    <row r="30" spans="1:26" x14ac:dyDescent="0.3">
      <c r="A30" t="s">
        <v>715</v>
      </c>
      <c r="B30" t="s">
        <v>153</v>
      </c>
      <c r="K30" t="s">
        <v>193</v>
      </c>
      <c r="L30" t="s">
        <v>193</v>
      </c>
      <c r="M30" t="s">
        <v>193</v>
      </c>
      <c r="N30" t="s">
        <v>193</v>
      </c>
      <c r="Q30" t="s">
        <v>193</v>
      </c>
      <c r="S30">
        <f>COUNTA(Table2017[[#This Row],[Thermal Cycling]:[Humidity Freeze (2014-2017)]])</f>
        <v>5</v>
      </c>
      <c r="T30" t="s">
        <v>756</v>
      </c>
      <c r="U30" t="s">
        <v>761</v>
      </c>
      <c r="X30" t="s">
        <v>30</v>
      </c>
      <c r="Z30" t="s">
        <v>440</v>
      </c>
    </row>
    <row r="31" spans="1:26" x14ac:dyDescent="0.3">
      <c r="A31" t="s">
        <v>716</v>
      </c>
      <c r="B31" t="s">
        <v>408</v>
      </c>
      <c r="K31" t="s">
        <v>193</v>
      </c>
      <c r="L31" t="s">
        <v>193</v>
      </c>
      <c r="M31" t="s">
        <v>193</v>
      </c>
      <c r="N31" t="s">
        <v>193</v>
      </c>
      <c r="Q31" t="s">
        <v>193</v>
      </c>
      <c r="S31">
        <f>COUNTA(Table2017[[#This Row],[Thermal Cycling]:[Humidity Freeze (2014-2017)]])</f>
        <v>5</v>
      </c>
      <c r="T31" t="s">
        <v>752</v>
      </c>
      <c r="X31" t="s">
        <v>30</v>
      </c>
    </row>
    <row r="32" spans="1:26" x14ac:dyDescent="0.3">
      <c r="A32" t="s">
        <v>717</v>
      </c>
      <c r="B32" t="s">
        <v>408</v>
      </c>
      <c r="K32" t="s">
        <v>193</v>
      </c>
      <c r="L32" t="s">
        <v>193</v>
      </c>
      <c r="M32" t="s">
        <v>193</v>
      </c>
      <c r="N32" t="s">
        <v>193</v>
      </c>
      <c r="Q32" t="s">
        <v>193</v>
      </c>
      <c r="S32">
        <f>COUNTA(Table2017[[#This Row],[Thermal Cycling]:[Humidity Freeze (2014-2017)]])</f>
        <v>5</v>
      </c>
      <c r="T32" t="s">
        <v>752</v>
      </c>
      <c r="X32" t="s">
        <v>30</v>
      </c>
    </row>
    <row r="33" spans="1:26" x14ac:dyDescent="0.3">
      <c r="A33" t="s">
        <v>718</v>
      </c>
      <c r="B33" t="s">
        <v>408</v>
      </c>
      <c r="K33" t="s">
        <v>193</v>
      </c>
      <c r="L33" t="s">
        <v>193</v>
      </c>
      <c r="M33" t="s">
        <v>193</v>
      </c>
      <c r="N33" t="s">
        <v>193</v>
      </c>
      <c r="Q33" t="s">
        <v>193</v>
      </c>
      <c r="S33">
        <f>COUNTA(Table2017[[#This Row],[Thermal Cycling]:[Humidity Freeze (2014-2017)]])</f>
        <v>5</v>
      </c>
      <c r="T33" t="s">
        <v>752</v>
      </c>
      <c r="X33" t="s">
        <v>30</v>
      </c>
    </row>
    <row r="34" spans="1:26" x14ac:dyDescent="0.3">
      <c r="A34" t="s">
        <v>730</v>
      </c>
      <c r="B34" t="s">
        <v>174</v>
      </c>
      <c r="L34" t="s">
        <v>193</v>
      </c>
      <c r="M34" t="s">
        <v>193</v>
      </c>
      <c r="Q34" t="s">
        <v>193</v>
      </c>
      <c r="S34">
        <f>COUNTA(Table2017[[#This Row],[Thermal Cycling]:[Humidity Freeze (2014-2017)]])</f>
        <v>3</v>
      </c>
      <c r="T34" t="s">
        <v>175</v>
      </c>
      <c r="X34" t="s">
        <v>16</v>
      </c>
    </row>
    <row r="35" spans="1:26" x14ac:dyDescent="0.3">
      <c r="A35" t="s">
        <v>729</v>
      </c>
      <c r="B35" t="s">
        <v>174</v>
      </c>
      <c r="M35" t="s">
        <v>193</v>
      </c>
      <c r="Q35" t="s">
        <v>193</v>
      </c>
      <c r="S35">
        <f>COUNTA(Table2017[[#This Row],[Thermal Cycling]:[Humidity Freeze (2014-2017)]])</f>
        <v>2</v>
      </c>
      <c r="T35" t="s">
        <v>175</v>
      </c>
      <c r="X35" t="s">
        <v>16</v>
      </c>
    </row>
    <row r="36" spans="1:26" x14ac:dyDescent="0.3">
      <c r="A36" t="s">
        <v>684</v>
      </c>
      <c r="B36" t="s">
        <v>683</v>
      </c>
      <c r="L36" t="s">
        <v>193</v>
      </c>
      <c r="M36" t="s">
        <v>193</v>
      </c>
      <c r="N36" t="s">
        <v>193</v>
      </c>
      <c r="S36">
        <f>COUNTA(Table2017[[#This Row],[Thermal Cycling]:[Humidity Freeze (2014-2017)]])</f>
        <v>3</v>
      </c>
      <c r="T36" t="s">
        <v>703</v>
      </c>
      <c r="U36" t="s">
        <v>760</v>
      </c>
      <c r="X36" t="s">
        <v>30</v>
      </c>
      <c r="Z36" t="s">
        <v>30</v>
      </c>
    </row>
    <row r="37" spans="1:26" x14ac:dyDescent="0.3">
      <c r="A37" t="s">
        <v>740</v>
      </c>
      <c r="B37" t="s">
        <v>683</v>
      </c>
      <c r="N37" t="s">
        <v>193</v>
      </c>
      <c r="S37">
        <f>COUNTA(Table2017[[#This Row],[Thermal Cycling]:[Humidity Freeze (2014-2017)]])</f>
        <v>1</v>
      </c>
      <c r="T37" t="s">
        <v>703</v>
      </c>
      <c r="U37" t="s">
        <v>760</v>
      </c>
      <c r="X37" t="s">
        <v>30</v>
      </c>
      <c r="Z37" t="s">
        <v>30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704F-6B79-4A49-8B4D-8DE4B8ADF4CB}">
  <dimension ref="A1:AA14"/>
  <sheetViews>
    <sheetView zoomScale="80" zoomScaleNormal="80" workbookViewId="0"/>
  </sheetViews>
  <sheetFormatPr defaultRowHeight="14.4" x14ac:dyDescent="0.3"/>
  <cols>
    <col min="1" max="1" width="15" bestFit="1" customWidth="1"/>
    <col min="2" max="2" width="21.33203125" bestFit="1" customWidth="1"/>
    <col min="3" max="3" width="13.6640625" bestFit="1" customWidth="1"/>
    <col min="4" max="5" width="19.33203125" bestFit="1" customWidth="1"/>
    <col min="6" max="7" width="17.21875" bestFit="1" customWidth="1"/>
    <col min="8" max="8" width="17.77734375" bestFit="1" customWidth="1"/>
    <col min="9" max="9" width="13.77734375" bestFit="1" customWidth="1"/>
    <col min="10" max="10" width="15" bestFit="1" customWidth="1"/>
    <col min="11" max="11" width="17.77734375" bestFit="1" customWidth="1"/>
    <col min="12" max="12" width="13.77734375" bestFit="1" customWidth="1"/>
    <col min="13" max="13" width="28.21875" bestFit="1" customWidth="1"/>
    <col min="14" max="14" width="6.88671875" bestFit="1" customWidth="1"/>
    <col min="15" max="15" width="19.33203125" bestFit="1" customWidth="1"/>
    <col min="16" max="16" width="26" bestFit="1" customWidth="1"/>
    <col min="17" max="17" width="29.44140625" bestFit="1" customWidth="1"/>
    <col min="18" max="18" width="13.88671875" bestFit="1" customWidth="1"/>
    <col min="19" max="19" width="26" bestFit="1" customWidth="1"/>
    <col min="20" max="23" width="23.44140625" bestFit="1" customWidth="1"/>
    <col min="24" max="27" width="26.77734375" bestFit="1" customWidth="1"/>
  </cols>
  <sheetData>
    <row r="1" spans="1:27" x14ac:dyDescent="0.3">
      <c r="A1" t="s">
        <v>5</v>
      </c>
      <c r="B1" t="s">
        <v>0</v>
      </c>
      <c r="C1" t="s">
        <v>787</v>
      </c>
      <c r="D1" t="s">
        <v>788</v>
      </c>
      <c r="E1" t="s">
        <v>789</v>
      </c>
      <c r="F1" t="s">
        <v>1</v>
      </c>
      <c r="G1" t="s">
        <v>2</v>
      </c>
      <c r="H1" t="s">
        <v>793</v>
      </c>
      <c r="I1" t="s">
        <v>3</v>
      </c>
      <c r="J1" t="s">
        <v>792</v>
      </c>
      <c r="K1" t="s">
        <v>19</v>
      </c>
      <c r="L1" t="s">
        <v>17</v>
      </c>
      <c r="M1" t="s">
        <v>18</v>
      </c>
      <c r="N1" t="s">
        <v>791</v>
      </c>
      <c r="O1" t="s">
        <v>776</v>
      </c>
      <c r="P1" t="s">
        <v>775</v>
      </c>
      <c r="Q1" t="s">
        <v>774</v>
      </c>
      <c r="R1" t="s">
        <v>777</v>
      </c>
      <c r="S1" t="s">
        <v>794</v>
      </c>
      <c r="T1" t="s">
        <v>468</v>
      </c>
      <c r="U1" t="s">
        <v>469</v>
      </c>
      <c r="V1" t="s">
        <v>470</v>
      </c>
      <c r="W1" t="s">
        <v>473</v>
      </c>
      <c r="X1" t="s">
        <v>472</v>
      </c>
      <c r="Y1" t="s">
        <v>474</v>
      </c>
      <c r="Z1" t="s">
        <v>477</v>
      </c>
      <c r="AA1" t="s">
        <v>485</v>
      </c>
    </row>
    <row r="2" spans="1:27" x14ac:dyDescent="0.3">
      <c r="B2" t="s">
        <v>764</v>
      </c>
      <c r="L2" t="s">
        <v>193</v>
      </c>
      <c r="N2" t="s">
        <v>193</v>
      </c>
      <c r="S2">
        <f>COUNTA(Table2016[[#This Row],[Thermal Cycling]:[Humidity Freeze (2014-2017)]])</f>
        <v>2</v>
      </c>
      <c r="T2" t="s">
        <v>765</v>
      </c>
      <c r="X2" t="s">
        <v>77</v>
      </c>
    </row>
    <row r="3" spans="1:27" x14ac:dyDescent="0.3">
      <c r="B3" t="s">
        <v>721</v>
      </c>
      <c r="M3" t="s">
        <v>193</v>
      </c>
      <c r="N3" t="s">
        <v>193</v>
      </c>
      <c r="S3">
        <f>COUNTA(Table2016[[#This Row],[Thermal Cycling]:[Humidity Freeze (2014-2017)]])</f>
        <v>2</v>
      </c>
      <c r="T3" t="s">
        <v>766</v>
      </c>
      <c r="X3" t="s">
        <v>30</v>
      </c>
    </row>
    <row r="4" spans="1:27" x14ac:dyDescent="0.3">
      <c r="B4" t="s">
        <v>82</v>
      </c>
      <c r="K4" t="s">
        <v>193</v>
      </c>
      <c r="M4" t="s">
        <v>193</v>
      </c>
      <c r="N4" t="s">
        <v>193</v>
      </c>
      <c r="S4">
        <f>COUNTA(Table2016[[#This Row],[Thermal Cycling]:[Humidity Freeze (2014-2017)]])</f>
        <v>3</v>
      </c>
      <c r="T4" t="s">
        <v>490</v>
      </c>
      <c r="X4" t="s">
        <v>30</v>
      </c>
    </row>
    <row r="5" spans="1:27" x14ac:dyDescent="0.3">
      <c r="B5" t="s">
        <v>191</v>
      </c>
      <c r="L5" t="s">
        <v>193</v>
      </c>
      <c r="N5" t="s">
        <v>193</v>
      </c>
      <c r="Q5" t="s">
        <v>193</v>
      </c>
      <c r="S5">
        <f>COUNTA(Table2016[[#This Row],[Thermal Cycling]:[Humidity Freeze (2014-2017)]])</f>
        <v>3</v>
      </c>
      <c r="T5" t="s">
        <v>441</v>
      </c>
      <c r="X5" t="s">
        <v>30</v>
      </c>
    </row>
    <row r="6" spans="1:27" x14ac:dyDescent="0.3">
      <c r="B6" t="s">
        <v>707</v>
      </c>
      <c r="K6" t="s">
        <v>193</v>
      </c>
      <c r="L6" t="s">
        <v>193</v>
      </c>
      <c r="M6" t="s">
        <v>193</v>
      </c>
      <c r="N6" t="s">
        <v>193</v>
      </c>
      <c r="Q6" t="s">
        <v>193</v>
      </c>
      <c r="S6">
        <f>COUNTA(Table2016[[#This Row],[Thermal Cycling]:[Humidity Freeze (2014-2017)]])</f>
        <v>5</v>
      </c>
      <c r="T6" t="s">
        <v>748</v>
      </c>
      <c r="X6" t="s">
        <v>113</v>
      </c>
    </row>
    <row r="7" spans="1:27" x14ac:dyDescent="0.3">
      <c r="B7" t="s">
        <v>117</v>
      </c>
      <c r="K7" t="s">
        <v>193</v>
      </c>
      <c r="L7" t="s">
        <v>193</v>
      </c>
      <c r="M7" t="s">
        <v>193</v>
      </c>
      <c r="N7" t="s">
        <v>193</v>
      </c>
      <c r="Q7" t="s">
        <v>193</v>
      </c>
      <c r="S7">
        <f>COUNTA(Table2016[[#This Row],[Thermal Cycling]:[Humidity Freeze (2014-2017)]])</f>
        <v>5</v>
      </c>
      <c r="T7" t="s">
        <v>115</v>
      </c>
      <c r="X7" t="s">
        <v>30</v>
      </c>
    </row>
    <row r="8" spans="1:27" x14ac:dyDescent="0.3">
      <c r="B8" t="s">
        <v>119</v>
      </c>
      <c r="M8" t="s">
        <v>193</v>
      </c>
      <c r="N8" t="s">
        <v>193</v>
      </c>
      <c r="Q8" t="s">
        <v>193</v>
      </c>
      <c r="S8">
        <f>COUNTA(Table2016[[#This Row],[Thermal Cycling]:[Humidity Freeze (2014-2017)]])</f>
        <v>3</v>
      </c>
      <c r="T8" t="s">
        <v>767</v>
      </c>
      <c r="X8" t="s">
        <v>768</v>
      </c>
    </row>
    <row r="9" spans="1:27" x14ac:dyDescent="0.3">
      <c r="B9" t="s">
        <v>135</v>
      </c>
      <c r="L9" t="s">
        <v>193</v>
      </c>
      <c r="N9" t="s">
        <v>193</v>
      </c>
      <c r="S9">
        <f>COUNTA(Table2016[[#This Row],[Thermal Cycling]:[Humidity Freeze (2014-2017)]])</f>
        <v>2</v>
      </c>
      <c r="X9" t="s">
        <v>137</v>
      </c>
    </row>
    <row r="10" spans="1:27" x14ac:dyDescent="0.3">
      <c r="B10" t="s">
        <v>762</v>
      </c>
      <c r="K10" t="s">
        <v>193</v>
      </c>
      <c r="L10" t="s">
        <v>193</v>
      </c>
      <c r="M10" t="s">
        <v>193</v>
      </c>
      <c r="N10" t="s">
        <v>193</v>
      </c>
      <c r="S10">
        <f>COUNTA(Table2016[[#This Row],[Thermal Cycling]:[Humidity Freeze (2014-2017)]])</f>
        <v>4</v>
      </c>
      <c r="T10" t="s">
        <v>769</v>
      </c>
      <c r="X10" t="s">
        <v>743</v>
      </c>
    </row>
    <row r="11" spans="1:27" x14ac:dyDescent="0.3">
      <c r="B11" t="s">
        <v>763</v>
      </c>
      <c r="K11" t="s">
        <v>193</v>
      </c>
      <c r="L11" t="s">
        <v>193</v>
      </c>
      <c r="M11" t="s">
        <v>193</v>
      </c>
      <c r="Q11" t="s">
        <v>193</v>
      </c>
      <c r="S11">
        <f>COUNTA(Table2016[[#This Row],[Thermal Cycling]:[Humidity Freeze (2014-2017)]])</f>
        <v>4</v>
      </c>
      <c r="T11" t="s">
        <v>655</v>
      </c>
      <c r="X11" t="s">
        <v>30</v>
      </c>
    </row>
    <row r="12" spans="1:27" x14ac:dyDescent="0.3">
      <c r="B12" t="s">
        <v>408</v>
      </c>
      <c r="K12" t="s">
        <v>193</v>
      </c>
      <c r="L12" t="s">
        <v>193</v>
      </c>
      <c r="M12" t="s">
        <v>193</v>
      </c>
      <c r="S12">
        <f>COUNTA(Table2016[[#This Row],[Thermal Cycling]:[Humidity Freeze (2014-2017)]])</f>
        <v>3</v>
      </c>
      <c r="T12" t="s">
        <v>461</v>
      </c>
      <c r="X12" t="s">
        <v>30</v>
      </c>
    </row>
    <row r="13" spans="1:27" x14ac:dyDescent="0.3">
      <c r="B13" t="s">
        <v>683</v>
      </c>
      <c r="M13" t="s">
        <v>193</v>
      </c>
      <c r="Q13" t="s">
        <v>193</v>
      </c>
      <c r="S13">
        <f>COUNTA(Table2016[[#This Row],[Thermal Cycling]:[Humidity Freeze (2014-2017)]])</f>
        <v>2</v>
      </c>
      <c r="T13" t="s">
        <v>703</v>
      </c>
      <c r="U13" t="s">
        <v>760</v>
      </c>
      <c r="X13" t="s">
        <v>30</v>
      </c>
      <c r="Y13" t="s">
        <v>30</v>
      </c>
    </row>
    <row r="14" spans="1:27" x14ac:dyDescent="0.3">
      <c r="B14" t="s">
        <v>185</v>
      </c>
      <c r="N14" t="s">
        <v>193</v>
      </c>
      <c r="S14">
        <f>COUNTA(Table2016[[#This Row],[Thermal Cycling]:[Humidity Freeze (2014-2017)]])</f>
        <v>1</v>
      </c>
      <c r="T14" t="s">
        <v>770</v>
      </c>
      <c r="X14" t="s">
        <v>30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2014</vt:lpstr>
      <vt:lpstr>All 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Karas, Joseph</dc:creator>
  <cp:lastModifiedBy>Karas, Joe</cp:lastModifiedBy>
  <dcterms:created xsi:type="dcterms:W3CDTF">2023-04-26T18:20:03Z</dcterms:created>
  <dcterms:modified xsi:type="dcterms:W3CDTF">2024-07-24T20:08:36Z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2023-09-26T22:39:55Z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aa7e180e-3ad0-487f-93d8-4194a2ccd362</vt:lpwstr>
  </property>
  <property fmtid="{D5CDD505-2E9C-101B-9397-08002B2CF9AE}" pid="8" name="MSIP_Label_95965d95-ecc0-4720-b759-1f33c42ed7da_ContentBits">
    <vt:lpwstr>0</vt:lpwstr>
  </property>
</Properties>
</file>